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D:\Data\Documenten\2026 -2028 DG CLIMA MRVA project\Guidance\Verification report template\"/>
    </mc:Choice>
  </mc:AlternateContent>
  <xr:revisionPtr revIDLastSave="0" documentId="8_{74280F6F-0C61-4D53-B34C-036BC005FC38}" xr6:coauthVersionLast="47" xr6:coauthVersionMax="47" xr10:uidLastSave="{00000000-0000-0000-0000-000000000000}"/>
  <bookViews>
    <workbookView xWindow="-108" yWindow="-108" windowWidth="23256" windowHeight="12456" xr2:uid="{CB4523C0-6465-424C-B398-AD8B5A867EA4}"/>
  </bookViews>
  <sheets>
    <sheet name="Guidelines and Conditions" sheetId="1" r:id="rId1"/>
    <sheet name="READ ME How to use this file" sheetId="8" r:id="rId2"/>
    <sheet name="Opinion Statement (Inst)" sheetId="2" r:id="rId3"/>
    <sheet name="Opinion Statement (DistHeat)" sheetId="14" r:id="rId4"/>
    <sheet name="Annex 1 - Findings" sheetId="4" r:id="rId5"/>
    <sheet name="Annex 2 - basis of work" sheetId="5" r:id="rId6"/>
    <sheet name="Annex 3 - Changes " sheetId="6" r:id="rId7"/>
    <sheet name="Accounting" sheetId="12" r:id="rId8"/>
    <sheet name="EUwideConstants" sheetId="7" state="hidden" r:id="rId9"/>
    <sheet name="MSParameters" sheetId="9" state="hidden" r:id="rId10"/>
    <sheet name="Translations" sheetId="10" state="hidden" r:id="rId11"/>
    <sheet name="VersionDocumentation" sheetId="11" state="hidden" r:id="rId12"/>
  </sheets>
  <definedNames>
    <definedName name="_xlnm._FilterDatabase" localSheetId="8" hidden="1">EUwideConstants!$A$145:$A$146</definedName>
    <definedName name="_xlnm._FilterDatabase" localSheetId="10" hidden="1">Translations!$A$1:$IT$466</definedName>
    <definedName name="_GoBack" localSheetId="0">'Guidelines and Conditions'!$C$12</definedName>
    <definedName name="accreditedcertified">EUwideConstants!$A$140:$A$141</definedName>
    <definedName name="_xlnm.Print_Area" localSheetId="7">Accounting!$B$2:$DI$37</definedName>
    <definedName name="_xlnm.Print_Area" localSheetId="4">'Annex 1 - Findings'!$A$1:$E$75</definedName>
    <definedName name="_xlnm.Print_Area" localSheetId="5">'Annex 2 - basis of work'!$A$1:$B$58</definedName>
    <definedName name="_xlnm.Print_Area" localSheetId="6">'Annex 3 - Changes '!$A$1:$B$19</definedName>
    <definedName name="_xlnm.Print_Area" localSheetId="0">'Guidelines and Conditions'!$B$1:$I$79</definedName>
    <definedName name="_xlnm.Print_Area" localSheetId="3">'Opinion Statement (DistHeat)'!$B$7:$G$350</definedName>
    <definedName name="_xlnm.Print_Area" localSheetId="2">'Opinion Statement (Inst)'!$A$7:$E$152</definedName>
    <definedName name="_xlnm.Print_Area" localSheetId="1">'READ ME How to use this file'!$A$1:$C$39</definedName>
    <definedName name="Annex_I_Activity">EUwideConstants!$A$2:$A$31</definedName>
    <definedName name="CompetentAuthority">MSParameters!$A$40:$A$47</definedName>
    <definedName name="conductaccredited">MSParameters!$A$6:$A$11</definedName>
    <definedName name="conductaccredited2">MSParameters!$A$14:$A$19</definedName>
    <definedName name="conductaccredited3">MSParameters!$A$22:$A$27</definedName>
    <definedName name="EUconstNo">EUwideConstants!$A$136</definedName>
    <definedName name="EUConstYes">EUwideConstants!$A$135</definedName>
    <definedName name="InstallationName">EUwideConstants!$A$161</definedName>
    <definedName name="OperatorName">EUwideConstants!$A$158</definedName>
    <definedName name="OtherMS_Websites">MSParameters!$A$30:$A$33</definedName>
    <definedName name="ReportingYear">EUwideConstants!$A$144:$A$150</definedName>
    <definedName name="Rulescompliance2">EUwideConstants!$A$120:$A$122</definedName>
    <definedName name="rulescompliance3">EUwideConstants!$A$125:$A$127</definedName>
    <definedName name="rulescompliance4">EUwideConstants!$A$130:$A$132</definedName>
    <definedName name="SelectYesNo">EUwideConstants!$A$153:$A$155</definedName>
    <definedName name="SI_Type">EUwideConstants!$A$34:$A$39</definedName>
    <definedName name="Sub_Installations">EUwideConstants!$A$42:$A$105</definedName>
    <definedName name="Target_Achieved">EUwideConstants!$A$114:$A$117</definedName>
    <definedName name="Target_Type">EUwideConstants!$A$108:$A$111</definedName>
    <definedName name="yesno">EUwideConstants!$A$135:$A$136</definedName>
    <definedName name="Z_3EE4370E_84AC_4220_AECA_2B19C5F3775F_.wvu.FilterData" localSheetId="8" hidden="1">EUwideConstants!$A$145:$A$146</definedName>
    <definedName name="Z_3EE4370E_84AC_4220_AECA_2B19C5F3775F_.wvu.PrintArea" localSheetId="0" hidden="1">'Guidelines and Conditions'!$C$12:$D$63</definedName>
    <definedName name="Z_3EE4370E_84AC_4220_AECA_2B19C5F3775F_.wvu.Rows" localSheetId="5" hidden="1">'Annex 2 - basis of work'!$58:$59</definedName>
    <definedName name="Z_3EE4370E_84AC_4220_AECA_2B19C5F3775F_.wvu.Rows" localSheetId="3" hidden="1">'Opinion Statement (DistHeat)'!#REF!,'Opinion Statement (DistHeat)'!#REF!</definedName>
    <definedName name="Z_3EE4370E_84AC_4220_AECA_2B19C5F3775F_.wvu.Rows" localSheetId="2" hidden="1">'Opinion Statement (Inst)'!#REF!,'Opinion Statement (Inst)'!#REF!</definedName>
    <definedName name="Z_A54031ED_59E9_4190_9F48_094FDC80E5C8_.wvu.FilterData" localSheetId="8" hidden="1">EUwideConstants!$A$145:$A$146</definedName>
    <definedName name="Z_A54031ED_59E9_4190_9F48_094FDC80E5C8_.wvu.PrintArea" localSheetId="0" hidden="1">'Guidelines and Conditions'!$C$12:$D$63</definedName>
    <definedName name="Z_A54031ED_59E9_4190_9F48_094FDC80E5C8_.wvu.Rows" localSheetId="5" hidden="1">'Annex 2 - basis of work'!$58:$59</definedName>
    <definedName name="Z_A54031ED_59E9_4190_9F48_094FDC80E5C8_.wvu.Rows" localSheetId="3" hidden="1">'Opinion Statement (DistHeat)'!#REF!,'Opinion Statement (DistHeat)'!#REF!</definedName>
    <definedName name="Z_A54031ED_59E9_4190_9F48_094FDC80E5C8_.wvu.Rows" localSheetId="2" hidden="1">'Opinion Statement (Inst)'!#REF!,'Opinion Statement (Inst)'!#REF!</definedName>
  </definedNames>
  <calcPr calcId="191029"/>
  <customWorkbookViews>
    <customWorkbookView name="  - Persoonlijke weergave" guid="{3EE4370E-84AC-4220-AECA-2B19C5F3775F}" mergeInterval="0" personalView="1" maximized="1" windowWidth="1276" windowHeight="515" tabRatio="851" activeSheetId="3"/>
    <customWorkbookView name="nwalker - Personal View" guid="{A54031ED-59E9-4190-9F48-094FDC80E5C8}" mergeInterval="0" personalView="1" maximized="1" xWindow="1" yWindow="1" windowWidth="1020" windowHeight="538" tabRatio="85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2" l="1"/>
  <c r="I13" i="12"/>
  <c r="E230" i="14"/>
  <c r="C230" i="14"/>
  <c r="E209" i="14"/>
  <c r="C209" i="14"/>
  <c r="E188" i="14"/>
  <c r="C188" i="14"/>
  <c r="E167" i="14"/>
  <c r="C167" i="14"/>
  <c r="E146" i="14"/>
  <c r="C146" i="14"/>
  <c r="E125" i="14"/>
  <c r="C125" i="14"/>
  <c r="E104" i="14"/>
  <c r="C104" i="14"/>
  <c r="E83" i="14"/>
  <c r="C83" i="14"/>
  <c r="E62" i="14"/>
  <c r="C62" i="14"/>
  <c r="E41" i="14"/>
  <c r="C41" i="14"/>
  <c r="C32" i="2"/>
  <c r="B32" i="2"/>
  <c r="H284" i="14" l="1"/>
  <c r="A38" i="7"/>
  <c r="A37" i="7"/>
  <c r="F86" i="2"/>
  <c r="B4" i="8"/>
  <c r="WW13" i="12"/>
  <c r="WV13" i="12"/>
  <c r="WU13" i="12"/>
  <c r="WT13" i="12"/>
  <c r="WS13" i="12"/>
  <c r="WR13" i="12"/>
  <c r="WQ13" i="12"/>
  <c r="WP13" i="12"/>
  <c r="WO13" i="12"/>
  <c r="UD9" i="12"/>
  <c r="UE9" i="12" s="1"/>
  <c r="UF9" i="12" s="1"/>
  <c r="UG9" i="12" s="1"/>
  <c r="UH9" i="12" s="1"/>
  <c r="UI9" i="12" s="1"/>
  <c r="UJ9" i="12" s="1"/>
  <c r="UK9" i="12" s="1"/>
  <c r="UL9" i="12" s="1"/>
  <c r="SF9" i="12"/>
  <c r="SG9" i="12" s="1"/>
  <c r="SH9" i="12" s="1"/>
  <c r="SI9" i="12" s="1"/>
  <c r="SJ9" i="12" s="1"/>
  <c r="SK9" i="12" s="1"/>
  <c r="SL9" i="12" s="1"/>
  <c r="SM9" i="12" s="1"/>
  <c r="SN9" i="12" s="1"/>
  <c r="QH9" i="12"/>
  <c r="QI9" i="12" s="1"/>
  <c r="QJ9" i="12" s="1"/>
  <c r="QK9" i="12" s="1"/>
  <c r="QL9" i="12" s="1"/>
  <c r="QM9" i="12" s="1"/>
  <c r="QN9" i="12" s="1"/>
  <c r="QO9" i="12" s="1"/>
  <c r="QP9" i="12" s="1"/>
  <c r="OJ9" i="12"/>
  <c r="OK9" i="12" s="1"/>
  <c r="OL9" i="12" s="1"/>
  <c r="OM9" i="12" s="1"/>
  <c r="ON9" i="12" s="1"/>
  <c r="OO9" i="12" s="1"/>
  <c r="OP9" i="12" s="1"/>
  <c r="OQ9" i="12" s="1"/>
  <c r="OR9" i="12" s="1"/>
  <c r="ML9" i="12"/>
  <c r="MM9" i="12" s="1"/>
  <c r="MN9" i="12" s="1"/>
  <c r="MO9" i="12" s="1"/>
  <c r="MP9" i="12" s="1"/>
  <c r="MQ9" i="12" s="1"/>
  <c r="MR9" i="12" s="1"/>
  <c r="MS9" i="12" s="1"/>
  <c r="MT9" i="12" s="1"/>
  <c r="KN9" i="12"/>
  <c r="KO9" i="12" s="1"/>
  <c r="KP9" i="12" s="1"/>
  <c r="KQ9" i="12" s="1"/>
  <c r="KR9" i="12" s="1"/>
  <c r="KS9" i="12" s="1"/>
  <c r="KT9" i="12" s="1"/>
  <c r="KU9" i="12" s="1"/>
  <c r="KV9" i="12" s="1"/>
  <c r="IP9" i="12"/>
  <c r="IQ9" i="12" s="1"/>
  <c r="IR9" i="12" s="1"/>
  <c r="IS9" i="12" s="1"/>
  <c r="IT9" i="12" s="1"/>
  <c r="IU9" i="12" s="1"/>
  <c r="IV9" i="12" s="1"/>
  <c r="IW9" i="12" s="1"/>
  <c r="IX9" i="12" s="1"/>
  <c r="GR9" i="12"/>
  <c r="GS9" i="12" s="1"/>
  <c r="GT9" i="12" s="1"/>
  <c r="GU9" i="12" s="1"/>
  <c r="GV9" i="12" s="1"/>
  <c r="GW9" i="12" s="1"/>
  <c r="GX9" i="12" s="1"/>
  <c r="GY9" i="12" s="1"/>
  <c r="GZ9" i="12" s="1"/>
  <c r="ET9" i="12"/>
  <c r="EU9" i="12" s="1"/>
  <c r="EV9" i="12" s="1"/>
  <c r="EW9" i="12" s="1"/>
  <c r="EX9" i="12" s="1"/>
  <c r="EY9" i="12" s="1"/>
  <c r="EZ9" i="12" s="1"/>
  <c r="FA9" i="12" s="1"/>
  <c r="FB9" i="12" s="1"/>
  <c r="CV9" i="12"/>
  <c r="CW9" i="12" s="1"/>
  <c r="CX9" i="12" s="1"/>
  <c r="UA9" i="12"/>
  <c r="UB9" i="12" s="1"/>
  <c r="TW9" i="12"/>
  <c r="TX9" i="12" s="1"/>
  <c r="TS9" i="12"/>
  <c r="TT9" i="12" s="1"/>
  <c r="TO9" i="12"/>
  <c r="TP9" i="12" s="1"/>
  <c r="TK9" i="12"/>
  <c r="TL9" i="12" s="1"/>
  <c r="TG9" i="12"/>
  <c r="TH9" i="12" s="1"/>
  <c r="TC9" i="12"/>
  <c r="TD9" i="12" s="1"/>
  <c r="SY9" i="12"/>
  <c r="SZ9" i="12" s="1"/>
  <c r="SU9" i="12"/>
  <c r="SV9" i="12" s="1"/>
  <c r="SQ9" i="12"/>
  <c r="SR9" i="12" s="1"/>
  <c r="SC9" i="12"/>
  <c r="SD9" i="12" s="1"/>
  <c r="RY9" i="12"/>
  <c r="RZ9" i="12" s="1"/>
  <c r="RU9" i="12"/>
  <c r="RV9" i="12" s="1"/>
  <c r="RQ9" i="12"/>
  <c r="RR9" i="12" s="1"/>
  <c r="RM9" i="12"/>
  <c r="RN9" i="12" s="1"/>
  <c r="RI9" i="12"/>
  <c r="RJ9" i="12" s="1"/>
  <c r="RE9" i="12"/>
  <c r="RF9" i="12" s="1"/>
  <c r="RA9" i="12"/>
  <c r="RB9" i="12" s="1"/>
  <c r="QW9" i="12"/>
  <c r="QX9" i="12" s="1"/>
  <c r="QS9" i="12"/>
  <c r="QT9" i="12" s="1"/>
  <c r="QE9" i="12"/>
  <c r="QF9" i="12" s="1"/>
  <c r="QA9" i="12"/>
  <c r="QB9" i="12" s="1"/>
  <c r="PW9" i="12"/>
  <c r="PX9" i="12" s="1"/>
  <c r="PS9" i="12"/>
  <c r="PT9" i="12" s="1"/>
  <c r="PO9" i="12"/>
  <c r="PP9" i="12" s="1"/>
  <c r="PK9" i="12"/>
  <c r="PL9" i="12" s="1"/>
  <c r="PG9" i="12"/>
  <c r="PH9" i="12" s="1"/>
  <c r="PC9" i="12"/>
  <c r="PD9" i="12" s="1"/>
  <c r="OY9" i="12"/>
  <c r="OZ9" i="12" s="1"/>
  <c r="OU9" i="12"/>
  <c r="OV9" i="12" s="1"/>
  <c r="OG9" i="12"/>
  <c r="OH9" i="12" s="1"/>
  <c r="OC9" i="12"/>
  <c r="OD9" i="12" s="1"/>
  <c r="NY9" i="12"/>
  <c r="NZ9" i="12" s="1"/>
  <c r="NU9" i="12"/>
  <c r="NV9" i="12" s="1"/>
  <c r="NQ9" i="12"/>
  <c r="NR9" i="12" s="1"/>
  <c r="NM9" i="12"/>
  <c r="NN9" i="12" s="1"/>
  <c r="NI9" i="12"/>
  <c r="NJ9" i="12" s="1"/>
  <c r="NE9" i="12"/>
  <c r="NF9" i="12" s="1"/>
  <c r="NA9" i="12"/>
  <c r="NB9" i="12" s="1"/>
  <c r="MW9" i="12"/>
  <c r="MX9" i="12" s="1"/>
  <c r="MI9" i="12"/>
  <c r="MJ9" i="12" s="1"/>
  <c r="ME9" i="12"/>
  <c r="MF9" i="12" s="1"/>
  <c r="MA9" i="12"/>
  <c r="MB9" i="12" s="1"/>
  <c r="LW9" i="12"/>
  <c r="LX9" i="12" s="1"/>
  <c r="LS9" i="12"/>
  <c r="LT9" i="12" s="1"/>
  <c r="LO9" i="12"/>
  <c r="LP9" i="12" s="1"/>
  <c r="LK9" i="12"/>
  <c r="LL9" i="12" s="1"/>
  <c r="LG9" i="12"/>
  <c r="LH9" i="12" s="1"/>
  <c r="LC9" i="12"/>
  <c r="LD9" i="12" s="1"/>
  <c r="KY9" i="12"/>
  <c r="KZ9" i="12" s="1"/>
  <c r="KK9" i="12"/>
  <c r="KL9" i="12" s="1"/>
  <c r="KG9" i="12"/>
  <c r="KH9" i="12" s="1"/>
  <c r="KC9" i="12"/>
  <c r="KD9" i="12" s="1"/>
  <c r="JY9" i="12"/>
  <c r="JZ9" i="12" s="1"/>
  <c r="JU9" i="12"/>
  <c r="JV9" i="12" s="1"/>
  <c r="JQ9" i="12"/>
  <c r="JR9" i="12" s="1"/>
  <c r="JM9" i="12"/>
  <c r="JN9" i="12" s="1"/>
  <c r="JI9" i="12"/>
  <c r="JJ9" i="12" s="1"/>
  <c r="JE9" i="12"/>
  <c r="JF9" i="12" s="1"/>
  <c r="JA9" i="12"/>
  <c r="JB9" i="12" s="1"/>
  <c r="IM9" i="12"/>
  <c r="IN9" i="12" s="1"/>
  <c r="II9" i="12"/>
  <c r="IJ9" i="12" s="1"/>
  <c r="IE9" i="12"/>
  <c r="IF9" i="12" s="1"/>
  <c r="IA9" i="12"/>
  <c r="IB9" i="12" s="1"/>
  <c r="HW9" i="12"/>
  <c r="HX9" i="12" s="1"/>
  <c r="HS9" i="12"/>
  <c r="HT9" i="12" s="1"/>
  <c r="HO9" i="12"/>
  <c r="HP9" i="12" s="1"/>
  <c r="HK9" i="12"/>
  <c r="HL9" i="12" s="1"/>
  <c r="HG9" i="12"/>
  <c r="HH9" i="12" s="1"/>
  <c r="HC9" i="12"/>
  <c r="HD9" i="12" s="1"/>
  <c r="GO9" i="12"/>
  <c r="GP9" i="12" s="1"/>
  <c r="GK9" i="12"/>
  <c r="GL9" i="12" s="1"/>
  <c r="GG9" i="12"/>
  <c r="GH9" i="12" s="1"/>
  <c r="GC9" i="12"/>
  <c r="GD9" i="12" s="1"/>
  <c r="FY9" i="12"/>
  <c r="FZ9" i="12" s="1"/>
  <c r="FU9" i="12"/>
  <c r="FV9" i="12" s="1"/>
  <c r="FQ9" i="12"/>
  <c r="FR9" i="12" s="1"/>
  <c r="FM9" i="12"/>
  <c r="FN9" i="12" s="1"/>
  <c r="FI9" i="12"/>
  <c r="FJ9" i="12" s="1"/>
  <c r="FE9" i="12"/>
  <c r="FF9" i="12" s="1"/>
  <c r="EQ9" i="12"/>
  <c r="ER9" i="12" s="1"/>
  <c r="EM9" i="12"/>
  <c r="EN9" i="12" s="1"/>
  <c r="EI9" i="12"/>
  <c r="EJ9" i="12" s="1"/>
  <c r="EE9" i="12"/>
  <c r="EF9" i="12" s="1"/>
  <c r="EA9" i="12"/>
  <c r="EB9" i="12" s="1"/>
  <c r="DW9" i="12"/>
  <c r="DX9" i="12" s="1"/>
  <c r="DS9" i="12"/>
  <c r="DT9" i="12" s="1"/>
  <c r="DO9" i="12"/>
  <c r="DP9" i="12" s="1"/>
  <c r="DK9" i="12"/>
  <c r="DL9" i="12" s="1"/>
  <c r="DG9" i="12"/>
  <c r="DH9" i="12" s="1"/>
  <c r="BQ9" i="12"/>
  <c r="BR9" i="12" s="1"/>
  <c r="BI9" i="12"/>
  <c r="BJ9" i="12" s="1"/>
  <c r="R9" i="12"/>
  <c r="W9" i="12" s="1"/>
  <c r="AB9" i="12" s="1"/>
  <c r="AG9" i="12" s="1"/>
  <c r="AL9" i="12" s="1"/>
  <c r="AQ9" i="12" s="1"/>
  <c r="AV9" i="12" s="1"/>
  <c r="BA9" i="12" s="1"/>
  <c r="BF9" i="12" s="1"/>
  <c r="Q9" i="12"/>
  <c r="V9" i="12" s="1"/>
  <c r="AA9" i="12" s="1"/>
  <c r="AF9" i="12" s="1"/>
  <c r="AK9" i="12" s="1"/>
  <c r="AP9" i="12" s="1"/>
  <c r="AU9" i="12" s="1"/>
  <c r="AZ9" i="12" s="1"/>
  <c r="BE9" i="12" s="1"/>
  <c r="P9" i="12"/>
  <c r="U9" i="12" s="1"/>
  <c r="Z9" i="12" s="1"/>
  <c r="AE9" i="12" s="1"/>
  <c r="AJ9" i="12" s="1"/>
  <c r="AO9" i="12" s="1"/>
  <c r="AT9" i="12" s="1"/>
  <c r="AY9" i="12" s="1"/>
  <c r="BD9" i="12" s="1"/>
  <c r="O9" i="12"/>
  <c r="T9" i="12" s="1"/>
  <c r="Y9" i="12" s="1"/>
  <c r="AD9" i="12" s="1"/>
  <c r="AI9" i="12" s="1"/>
  <c r="AN9" i="12" s="1"/>
  <c r="AS9" i="12" s="1"/>
  <c r="AX9" i="12" s="1"/>
  <c r="BC9" i="12" s="1"/>
  <c r="J8" i="12"/>
  <c r="K8" i="12" s="1"/>
  <c r="N9" i="12"/>
  <c r="S9" i="12" s="1"/>
  <c r="X9" i="12" s="1"/>
  <c r="AC9" i="12" s="1"/>
  <c r="AH9" i="12" s="1"/>
  <c r="AM9" i="12" s="1"/>
  <c r="AR9" i="12" s="1"/>
  <c r="AW9" i="12" s="1"/>
  <c r="BB9" i="12" s="1"/>
  <c r="C8" i="12"/>
  <c r="C13" i="12" s="1"/>
  <c r="E13" i="12"/>
  <c r="B13" i="12"/>
  <c r="DO1" i="12"/>
  <c r="CX6" i="12"/>
  <c r="R2" i="12"/>
  <c r="V2" i="12" s="1"/>
  <c r="Q2" i="12"/>
  <c r="P2" i="12"/>
  <c r="O2" i="12"/>
  <c r="N6" i="12"/>
  <c r="M6" i="12"/>
  <c r="L6" i="12"/>
  <c r="K6" i="12"/>
  <c r="D1" i="12"/>
  <c r="D13" i="12" s="1"/>
  <c r="BM9" i="12" l="1"/>
  <c r="BN9" i="12" s="1"/>
  <c r="CY9" i="12"/>
  <c r="J13" i="12"/>
  <c r="L8" i="12"/>
  <c r="K13" i="12"/>
  <c r="D8" i="12"/>
  <c r="BU9" i="12"/>
  <c r="DP1" i="12"/>
  <c r="S2" i="12"/>
  <c r="T2" i="12"/>
  <c r="U2" i="12"/>
  <c r="Z2" i="12"/>
  <c r="Y2" i="12"/>
  <c r="X2" i="12"/>
  <c r="W2" i="12"/>
  <c r="BY9" i="12" l="1"/>
  <c r="BV9" i="12"/>
  <c r="CZ9" i="12"/>
  <c r="DA9" i="12" s="1"/>
  <c r="DB9" i="12" s="1"/>
  <c r="DC9" i="12" s="1"/>
  <c r="DD9" i="12" s="1"/>
  <c r="E8" i="12"/>
  <c r="M8" i="12"/>
  <c r="L13" i="12"/>
  <c r="AB2" i="12"/>
  <c r="AD2" i="12"/>
  <c r="AC2" i="12"/>
  <c r="AA2" i="12"/>
  <c r="CC9" i="12" l="1"/>
  <c r="BZ9" i="12"/>
  <c r="N8" i="12"/>
  <c r="M13" i="12"/>
  <c r="F8" i="12"/>
  <c r="AG2" i="12"/>
  <c r="AH2" i="12"/>
  <c r="AF2" i="12"/>
  <c r="AE2" i="12"/>
  <c r="CG9" i="12" l="1"/>
  <c r="CD9" i="12"/>
  <c r="N12" i="12"/>
  <c r="N13" i="12"/>
  <c r="F13" i="12"/>
  <c r="G8" i="12"/>
  <c r="O8" i="12"/>
  <c r="AL2" i="12"/>
  <c r="AK2" i="12"/>
  <c r="AJ2" i="12"/>
  <c r="AI2" i="12"/>
  <c r="CK9" i="12" l="1"/>
  <c r="CH9" i="12"/>
  <c r="P8" i="12"/>
  <c r="O13" i="12"/>
  <c r="H8" i="12"/>
  <c r="AN2" i="12"/>
  <c r="AM2" i="12"/>
  <c r="AQ2" i="12"/>
  <c r="AP2" i="12"/>
  <c r="AO2" i="12"/>
  <c r="CO9" i="12" l="1"/>
  <c r="CL9" i="12"/>
  <c r="H13" i="12"/>
  <c r="Q8" i="12"/>
  <c r="P13" i="12"/>
  <c r="AS2" i="12"/>
  <c r="AU2" i="12"/>
  <c r="AT2" i="12"/>
  <c r="AR2" i="12"/>
  <c r="CS9" i="12" l="1"/>
  <c r="CT9" i="12" s="1"/>
  <c r="CP9" i="12"/>
  <c r="Q13" i="12"/>
  <c r="R8" i="12"/>
  <c r="AY2" i="12"/>
  <c r="AW2" i="12"/>
  <c r="AV2" i="12"/>
  <c r="AX2" i="12"/>
  <c r="S8" i="12" l="1"/>
  <c r="S12" i="12" s="1"/>
  <c r="R13" i="12"/>
  <c r="B10" i="12"/>
  <c r="G3" i="4"/>
  <c r="A253" i="14"/>
  <c r="A12" i="14"/>
  <c r="C11" i="12" s="1"/>
  <c r="A11" i="14"/>
  <c r="B11" i="12" s="1"/>
  <c r="A22" i="2"/>
  <c r="H253" i="14"/>
  <c r="H25" i="14"/>
  <c r="H59" i="14"/>
  <c r="F25" i="14"/>
  <c r="M11" i="12" s="1"/>
  <c r="E25" i="14"/>
  <c r="D25" i="14"/>
  <c r="C25" i="14"/>
  <c r="A25" i="14"/>
  <c r="I11" i="12" s="1"/>
  <c r="A24" i="14"/>
  <c r="C324" i="14"/>
  <c r="C311" i="14"/>
  <c r="C308" i="14"/>
  <c r="H264" i="14"/>
  <c r="B228" i="14"/>
  <c r="B207" i="14"/>
  <c r="B186" i="14"/>
  <c r="B165" i="14"/>
  <c r="B144" i="14"/>
  <c r="B123" i="14"/>
  <c r="B102" i="14"/>
  <c r="B81" i="14"/>
  <c r="B60" i="14"/>
  <c r="B39" i="14"/>
  <c r="H243" i="14"/>
  <c r="D242" i="14"/>
  <c r="C242" i="14"/>
  <c r="C241" i="14"/>
  <c r="A241" i="14"/>
  <c r="H235" i="14"/>
  <c r="H231" i="14"/>
  <c r="H230" i="14"/>
  <c r="G230" i="14"/>
  <c r="A230" i="14"/>
  <c r="A229" i="14"/>
  <c r="D221" i="14"/>
  <c r="C221" i="14"/>
  <c r="C220" i="14"/>
  <c r="A220" i="14"/>
  <c r="G209" i="14"/>
  <c r="A209" i="14"/>
  <c r="A208" i="14"/>
  <c r="D200" i="14"/>
  <c r="C200" i="14"/>
  <c r="C199" i="14"/>
  <c r="A199" i="14"/>
  <c r="G188" i="14"/>
  <c r="A188" i="14"/>
  <c r="A187" i="14"/>
  <c r="H180" i="14"/>
  <c r="D179" i="14"/>
  <c r="C179" i="14"/>
  <c r="C178" i="14"/>
  <c r="A178" i="14"/>
  <c r="H172" i="14"/>
  <c r="H168" i="14"/>
  <c r="H167" i="14"/>
  <c r="G167" i="14"/>
  <c r="A167" i="14"/>
  <c r="A166" i="14"/>
  <c r="H159" i="14"/>
  <c r="D158" i="14"/>
  <c r="C158" i="14"/>
  <c r="C157" i="14"/>
  <c r="A157" i="14"/>
  <c r="H151" i="14"/>
  <c r="H147" i="14"/>
  <c r="H146" i="14"/>
  <c r="G146" i="14"/>
  <c r="A146" i="14"/>
  <c r="A145" i="14"/>
  <c r="H138" i="14"/>
  <c r="D137" i="14"/>
  <c r="C137" i="14"/>
  <c r="C136" i="14"/>
  <c r="A136" i="14"/>
  <c r="H130" i="14"/>
  <c r="H126" i="14"/>
  <c r="H125" i="14"/>
  <c r="G125" i="14"/>
  <c r="A125" i="14"/>
  <c r="A124" i="14"/>
  <c r="H117" i="14"/>
  <c r="D116" i="14"/>
  <c r="C116" i="14"/>
  <c r="C115" i="14"/>
  <c r="A115" i="14"/>
  <c r="H109" i="14"/>
  <c r="H105" i="14"/>
  <c r="H104" i="14"/>
  <c r="G104" i="14"/>
  <c r="A104" i="14"/>
  <c r="A103" i="14"/>
  <c r="H96" i="14"/>
  <c r="D95" i="14"/>
  <c r="C95" i="14"/>
  <c r="C94" i="14"/>
  <c r="A94" i="14"/>
  <c r="H88" i="14"/>
  <c r="H84" i="14"/>
  <c r="H83" i="14"/>
  <c r="G83" i="14"/>
  <c r="A83" i="14"/>
  <c r="A82" i="14"/>
  <c r="H75" i="14"/>
  <c r="D74" i="14"/>
  <c r="C74" i="14"/>
  <c r="C73" i="14"/>
  <c r="A73" i="14"/>
  <c r="H67" i="14"/>
  <c r="H63" i="14"/>
  <c r="H62" i="14"/>
  <c r="G62" i="14"/>
  <c r="A62" i="14"/>
  <c r="A61" i="14"/>
  <c r="A17" i="14"/>
  <c r="B5" i="2"/>
  <c r="CX5" i="12" s="1"/>
  <c r="A4" i="2"/>
  <c r="A1" i="2"/>
  <c r="C5" i="14"/>
  <c r="A4" i="14"/>
  <c r="A1" i="14"/>
  <c r="H349" i="14"/>
  <c r="A349" i="14"/>
  <c r="H348" i="14"/>
  <c r="A348" i="14"/>
  <c r="A347" i="14"/>
  <c r="A346" i="14"/>
  <c r="H345" i="14"/>
  <c r="A345" i="14"/>
  <c r="H344" i="14"/>
  <c r="A344" i="14"/>
  <c r="H342" i="14"/>
  <c r="A342" i="14"/>
  <c r="H341" i="14"/>
  <c r="A341" i="14"/>
  <c r="H340" i="14"/>
  <c r="A340" i="14"/>
  <c r="H338" i="14"/>
  <c r="A338" i="14"/>
  <c r="H337" i="14"/>
  <c r="A337" i="14"/>
  <c r="H336" i="14"/>
  <c r="A336" i="14"/>
  <c r="H335" i="14"/>
  <c r="A335" i="14"/>
  <c r="H334" i="14"/>
  <c r="A334" i="14"/>
  <c r="A333" i="14"/>
  <c r="C331" i="14"/>
  <c r="C330" i="14"/>
  <c r="C329" i="14"/>
  <c r="C328" i="14"/>
  <c r="H327" i="14"/>
  <c r="C327" i="14"/>
  <c r="C326" i="14"/>
  <c r="H325" i="14"/>
  <c r="C325" i="14"/>
  <c r="H324" i="14"/>
  <c r="A324" i="14"/>
  <c r="H320" i="14"/>
  <c r="H313" i="14"/>
  <c r="A313" i="14"/>
  <c r="H312" i="14"/>
  <c r="H311" i="14"/>
  <c r="A311" i="14"/>
  <c r="H309" i="14"/>
  <c r="H308" i="14"/>
  <c r="A308" i="14"/>
  <c r="A307" i="14"/>
  <c r="H306" i="14"/>
  <c r="H305" i="14"/>
  <c r="C304" i="14"/>
  <c r="A303" i="14"/>
  <c r="H302" i="14"/>
  <c r="C301" i="14"/>
  <c r="A300" i="14"/>
  <c r="H299" i="14"/>
  <c r="C298" i="14"/>
  <c r="A297" i="14"/>
  <c r="H296" i="14"/>
  <c r="A296" i="14"/>
  <c r="C294" i="14"/>
  <c r="A293" i="14"/>
  <c r="C291" i="14"/>
  <c r="H290" i="14"/>
  <c r="A290" i="14"/>
  <c r="A289" i="14"/>
  <c r="H288" i="14"/>
  <c r="A288" i="14"/>
  <c r="C286" i="14"/>
  <c r="A285" i="14"/>
  <c r="A284" i="14"/>
  <c r="A283" i="14"/>
  <c r="C281" i="14"/>
  <c r="H280" i="14"/>
  <c r="A280" i="14"/>
  <c r="H279" i="14"/>
  <c r="C278" i="14"/>
  <c r="A277" i="14"/>
  <c r="H276" i="14"/>
  <c r="C275" i="14"/>
  <c r="H274" i="14"/>
  <c r="A274" i="14"/>
  <c r="A273" i="14"/>
  <c r="A272" i="14"/>
  <c r="A271" i="14"/>
  <c r="A270" i="14"/>
  <c r="A269" i="14"/>
  <c r="A268" i="14"/>
  <c r="A267" i="14"/>
  <c r="A266" i="14"/>
  <c r="A265" i="14"/>
  <c r="A264" i="14"/>
  <c r="H263" i="14"/>
  <c r="A263" i="14"/>
  <c r="H262" i="14"/>
  <c r="A262" i="14"/>
  <c r="A261" i="14"/>
  <c r="H260" i="14"/>
  <c r="A260" i="14"/>
  <c r="H258" i="14"/>
  <c r="A258" i="14"/>
  <c r="H257" i="14"/>
  <c r="A257" i="14"/>
  <c r="H256" i="14"/>
  <c r="A256" i="14"/>
  <c r="H255" i="14"/>
  <c r="A255" i="14"/>
  <c r="H254" i="14"/>
  <c r="A254" i="14"/>
  <c r="A252" i="14"/>
  <c r="H250" i="14"/>
  <c r="A250" i="14"/>
  <c r="H249" i="14"/>
  <c r="A249" i="14"/>
  <c r="H54" i="14"/>
  <c r="D53" i="14"/>
  <c r="C53" i="14"/>
  <c r="C52" i="14"/>
  <c r="A52" i="14"/>
  <c r="H46" i="14"/>
  <c r="H42" i="14"/>
  <c r="H41" i="14"/>
  <c r="G41" i="14"/>
  <c r="A41" i="14"/>
  <c r="A40" i="14"/>
  <c r="H22" i="14"/>
  <c r="A22" i="14"/>
  <c r="A21" i="14"/>
  <c r="H20" i="14"/>
  <c r="A20" i="14"/>
  <c r="H11" i="12" s="1"/>
  <c r="H19" i="14"/>
  <c r="A19" i="14"/>
  <c r="G11" i="12" s="1"/>
  <c r="C18" i="14"/>
  <c r="A18" i="14"/>
  <c r="A37" i="14"/>
  <c r="H26" i="14"/>
  <c r="H15" i="14"/>
  <c r="A15" i="14"/>
  <c r="F11" i="12" s="1"/>
  <c r="H14" i="14"/>
  <c r="A14" i="14"/>
  <c r="E11" i="12" s="1"/>
  <c r="H13" i="14"/>
  <c r="A13" i="14"/>
  <c r="D11" i="12" s="1"/>
  <c r="A10" i="14"/>
  <c r="B8" i="14"/>
  <c r="H7" i="14"/>
  <c r="B7" i="14"/>
  <c r="H6" i="14"/>
  <c r="F24" i="2"/>
  <c r="F33" i="2"/>
  <c r="F127" i="2"/>
  <c r="J11" i="12" l="1"/>
  <c r="O11" i="12"/>
  <c r="K11" i="12"/>
  <c r="P11" i="12"/>
  <c r="R11" i="12"/>
  <c r="N11" i="12"/>
  <c r="L11" i="12"/>
  <c r="Q11" i="12"/>
  <c r="S13" i="12"/>
  <c r="S11" i="12"/>
  <c r="T8" i="12"/>
  <c r="J459" i="10"/>
  <c r="A2" i="6"/>
  <c r="A2" i="5"/>
  <c r="F107" i="2"/>
  <c r="F104" i="2"/>
  <c r="F101" i="2"/>
  <c r="U8" i="12" l="1"/>
  <c r="T13" i="12"/>
  <c r="T11" i="12"/>
  <c r="EW6" i="12"/>
  <c r="U13" i="12" l="1"/>
  <c r="V8" i="12"/>
  <c r="U11" i="12"/>
  <c r="EX1" i="12"/>
  <c r="DI1" i="12"/>
  <c r="DH6" i="12"/>
  <c r="W8" i="12" l="1"/>
  <c r="V11" i="12"/>
  <c r="V13" i="12"/>
  <c r="DI6" i="12"/>
  <c r="EY1" i="12"/>
  <c r="EX6" i="12"/>
  <c r="DQ1" i="12"/>
  <c r="DJ1" i="12"/>
  <c r="BA2" i="12"/>
  <c r="BB2" i="12" s="1"/>
  <c r="BC2" i="12" s="1"/>
  <c r="BD2" i="12" s="1"/>
  <c r="BE2" i="12" s="1"/>
  <c r="BF2" i="12" s="1"/>
  <c r="BG2" i="12" s="1"/>
  <c r="BH2" i="12" s="1"/>
  <c r="BI2" i="12" s="1"/>
  <c r="G1" i="12"/>
  <c r="G13" i="12" s="1"/>
  <c r="X8" i="12" l="1"/>
  <c r="X12" i="12" s="1"/>
  <c r="W11" i="12"/>
  <c r="W13" i="12"/>
  <c r="H1" i="12"/>
  <c r="EY6" i="12"/>
  <c r="EZ1" i="12"/>
  <c r="DR1" i="12"/>
  <c r="DJ6" i="12"/>
  <c r="DK1" i="12"/>
  <c r="A23" i="9"/>
  <c r="A139" i="7"/>
  <c r="A114" i="7"/>
  <c r="A108" i="7"/>
  <c r="A42" i="7"/>
  <c r="A34" i="7"/>
  <c r="A117" i="7"/>
  <c r="A116" i="7"/>
  <c r="A111" i="7"/>
  <c r="A110" i="7"/>
  <c r="A105" i="7"/>
  <c r="A104" i="7"/>
  <c r="A103" i="7"/>
  <c r="A102" i="7"/>
  <c r="A101" i="7"/>
  <c r="A100" i="7"/>
  <c r="A99" i="7"/>
  <c r="A98" i="7"/>
  <c r="A97" i="7"/>
  <c r="A96" i="7"/>
  <c r="A95" i="7"/>
  <c r="A94" i="7"/>
  <c r="A93" i="7"/>
  <c r="A92" i="7"/>
  <c r="A91" i="7"/>
  <c r="A90" i="7"/>
  <c r="A89" i="7"/>
  <c r="A88" i="7"/>
  <c r="A87" i="7"/>
  <c r="A86" i="7"/>
  <c r="A85" i="7"/>
  <c r="A84" i="7"/>
  <c r="A83" i="7"/>
  <c r="A82" i="7"/>
  <c r="A81" i="7"/>
  <c r="A80" i="7"/>
  <c r="A79" i="7"/>
  <c r="A78" i="7"/>
  <c r="A77" i="7"/>
  <c r="A76" i="7"/>
  <c r="A75" i="7"/>
  <c r="A74" i="7"/>
  <c r="A73" i="7"/>
  <c r="A72" i="7"/>
  <c r="A71" i="7"/>
  <c r="A70" i="7"/>
  <c r="A69" i="7"/>
  <c r="A68" i="7"/>
  <c r="A67" i="7"/>
  <c r="A66" i="7"/>
  <c r="A65" i="7"/>
  <c r="A64" i="7"/>
  <c r="A63" i="7"/>
  <c r="A62" i="7"/>
  <c r="A61" i="7"/>
  <c r="A60" i="7"/>
  <c r="A59" i="7"/>
  <c r="A58" i="7"/>
  <c r="A57" i="7"/>
  <c r="A56" i="7"/>
  <c r="A55" i="7"/>
  <c r="A54" i="7"/>
  <c r="A53" i="7"/>
  <c r="A52" i="7"/>
  <c r="A51" i="7"/>
  <c r="A50" i="7"/>
  <c r="A49" i="7"/>
  <c r="A48" i="7"/>
  <c r="A47" i="7"/>
  <c r="A46" i="7"/>
  <c r="A45" i="7"/>
  <c r="A44" i="7"/>
  <c r="A39" i="7"/>
  <c r="A36" i="7"/>
  <c r="A2" i="7"/>
  <c r="A31" i="7"/>
  <c r="A30" i="7"/>
  <c r="A29" i="7"/>
  <c r="A28" i="7"/>
  <c r="A27" i="7"/>
  <c r="A26" i="7"/>
  <c r="A25" i="7"/>
  <c r="A24" i="7"/>
  <c r="A23" i="7"/>
  <c r="A22" i="7"/>
  <c r="A21" i="7"/>
  <c r="A20" i="7"/>
  <c r="A19" i="7"/>
  <c r="A18" i="7"/>
  <c r="A17" i="7"/>
  <c r="A16" i="7"/>
  <c r="A15" i="7"/>
  <c r="A14" i="7"/>
  <c r="A13" i="7"/>
  <c r="A12" i="7"/>
  <c r="A11" i="7"/>
  <c r="A10" i="7"/>
  <c r="A9" i="7"/>
  <c r="A8" i="7"/>
  <c r="A7" i="7"/>
  <c r="A6" i="7"/>
  <c r="A5" i="7"/>
  <c r="A4" i="7"/>
  <c r="B23" i="2"/>
  <c r="F56" i="2"/>
  <c r="A56" i="2"/>
  <c r="F45" i="2"/>
  <c r="C44" i="2"/>
  <c r="B44" i="2"/>
  <c r="B43" i="2"/>
  <c r="F37" i="2"/>
  <c r="E32" i="2"/>
  <c r="N4" i="12" s="1"/>
  <c r="M4" i="12"/>
  <c r="L4" i="12"/>
  <c r="A32" i="2"/>
  <c r="K4" i="12" s="1"/>
  <c r="A31" i="2"/>
  <c r="A26" i="2"/>
  <c r="A25" i="2"/>
  <c r="A24" i="2"/>
  <c r="A43" i="2"/>
  <c r="X13" i="12" l="1"/>
  <c r="X11" i="12"/>
  <c r="Y8" i="12"/>
  <c r="EZ6" i="12"/>
  <c r="I1" i="12"/>
  <c r="DS1" i="12"/>
  <c r="DL1" i="12"/>
  <c r="DK6" i="12"/>
  <c r="O1" i="12"/>
  <c r="A144" i="7"/>
  <c r="A153" i="7"/>
  <c r="Y13" i="12" l="1"/>
  <c r="Y11" i="12"/>
  <c r="Z8" i="12"/>
  <c r="O6" i="12"/>
  <c r="O4" i="12"/>
  <c r="J1" i="12"/>
  <c r="DT1" i="12"/>
  <c r="DM1" i="12"/>
  <c r="DL6" i="12"/>
  <c r="P1" i="12"/>
  <c r="F32" i="2"/>
  <c r="C62" i="1"/>
  <c r="A32" i="9"/>
  <c r="A31" i="9"/>
  <c r="A30" i="9"/>
  <c r="C37" i="5"/>
  <c r="C55" i="5"/>
  <c r="C46" i="5"/>
  <c r="B25" i="5"/>
  <c r="B24" i="5"/>
  <c r="A126" i="2"/>
  <c r="B126" i="2"/>
  <c r="F126" i="2"/>
  <c r="B127" i="2"/>
  <c r="F129" i="2"/>
  <c r="B128" i="2"/>
  <c r="B129" i="2"/>
  <c r="B130" i="2"/>
  <c r="B131" i="2"/>
  <c r="B132" i="2"/>
  <c r="B133" i="2"/>
  <c r="A115" i="2"/>
  <c r="A64" i="2"/>
  <c r="AA8" i="12" l="1"/>
  <c r="Z13" i="12"/>
  <c r="Z11" i="12"/>
  <c r="P4" i="12"/>
  <c r="P6" i="12"/>
  <c r="J6" i="12"/>
  <c r="DU1" i="12"/>
  <c r="DM6" i="12"/>
  <c r="Q1" i="12"/>
  <c r="R1" i="12" s="1"/>
  <c r="C4" i="8"/>
  <c r="B12" i="8"/>
  <c r="F76" i="1"/>
  <c r="C18" i="1"/>
  <c r="C17" i="1"/>
  <c r="C14" i="1"/>
  <c r="B5" i="1"/>
  <c r="B8" i="1"/>
  <c r="B7" i="1"/>
  <c r="B6" i="1"/>
  <c r="B4" i="1"/>
  <c r="B2" i="1"/>
  <c r="AB8" i="12" l="1"/>
  <c r="AA13" i="12"/>
  <c r="AA11" i="12"/>
  <c r="Q4" i="12"/>
  <c r="Q6" i="12"/>
  <c r="DV1" i="12"/>
  <c r="C22" i="1"/>
  <c r="AC8" i="12" l="1"/>
  <c r="AC12" i="12" s="1"/>
  <c r="AB11" i="12"/>
  <c r="AB13" i="12"/>
  <c r="DW1" i="12"/>
  <c r="FC1" i="12"/>
  <c r="FD1" i="12" s="1"/>
  <c r="O27" i="12"/>
  <c r="Q27" i="12"/>
  <c r="P27" i="12"/>
  <c r="L27" i="12"/>
  <c r="K25" i="12"/>
  <c r="P25" i="12"/>
  <c r="N25" i="12"/>
  <c r="B50" i="5"/>
  <c r="A155" i="7"/>
  <c r="A136" i="7"/>
  <c r="AC13" i="12" l="1"/>
  <c r="AD8" i="12"/>
  <c r="AC11" i="12"/>
  <c r="R4" i="12"/>
  <c r="S1" i="12"/>
  <c r="R6" i="12"/>
  <c r="DX1" i="12"/>
  <c r="DW6" i="12"/>
  <c r="FE1" i="12"/>
  <c r="AD13" i="12" l="1"/>
  <c r="AD11" i="12"/>
  <c r="AE8" i="12"/>
  <c r="S6" i="12"/>
  <c r="S4" i="12"/>
  <c r="T1" i="12"/>
  <c r="DY1" i="12"/>
  <c r="DX6" i="12"/>
  <c r="FF1" i="12"/>
  <c r="AE11" i="12" l="1"/>
  <c r="AF8" i="12"/>
  <c r="AE13" i="12"/>
  <c r="T4" i="12"/>
  <c r="T6" i="12"/>
  <c r="U1" i="12"/>
  <c r="V1" i="12" s="1"/>
  <c r="DZ1" i="12"/>
  <c r="DY6" i="12"/>
  <c r="FG1" i="12"/>
  <c r="AF11" i="12" l="1"/>
  <c r="AG8" i="12"/>
  <c r="AF13" i="12"/>
  <c r="U6" i="12"/>
  <c r="U4" i="12"/>
  <c r="EA1" i="12"/>
  <c r="DZ6" i="12"/>
  <c r="DZ4" i="12"/>
  <c r="FH1" i="12"/>
  <c r="EB1" i="12" l="1"/>
  <c r="EB6" i="12" s="1"/>
  <c r="EA6" i="12"/>
  <c r="AH8" i="12"/>
  <c r="AH12" i="12" s="1"/>
  <c r="AG11" i="12"/>
  <c r="AG13" i="12"/>
  <c r="FI1" i="12"/>
  <c r="EC1" i="12" l="1"/>
  <c r="ED1" i="12" s="1"/>
  <c r="AH13" i="12"/>
  <c r="AI8" i="12"/>
  <c r="AH11" i="12"/>
  <c r="V6" i="12"/>
  <c r="V4" i="12"/>
  <c r="W1" i="12"/>
  <c r="EC6" i="12" l="1"/>
  <c r="AI13" i="12"/>
  <c r="AI11" i="12"/>
  <c r="AJ8" i="12"/>
  <c r="W6" i="12"/>
  <c r="W4" i="12"/>
  <c r="X1" i="12"/>
  <c r="EE1" i="12"/>
  <c r="ED6" i="12"/>
  <c r="AJ11" i="12" l="1"/>
  <c r="AK8" i="12"/>
  <c r="AJ13" i="12"/>
  <c r="X6" i="12"/>
  <c r="X4" i="12"/>
  <c r="Y1" i="12"/>
  <c r="Z1" i="12" s="1"/>
  <c r="EF1" i="12"/>
  <c r="EE6" i="12"/>
  <c r="AK11" i="12" l="1"/>
  <c r="AK13" i="12"/>
  <c r="AL8" i="12"/>
  <c r="Y6" i="12"/>
  <c r="Y4" i="12"/>
  <c r="EG1" i="12"/>
  <c r="EF6" i="12"/>
  <c r="AM8" i="12" l="1"/>
  <c r="AM12" i="12" s="1"/>
  <c r="AL11" i="12"/>
  <c r="AL13" i="12"/>
  <c r="EH1" i="12"/>
  <c r="EG6" i="12"/>
  <c r="AN8" i="12" l="1"/>
  <c r="AM13" i="12"/>
  <c r="AM11" i="12"/>
  <c r="Z4" i="12"/>
  <c r="Z6" i="12"/>
  <c r="AA1" i="12"/>
  <c r="EI1" i="12"/>
  <c r="EH6" i="12"/>
  <c r="AN11" i="12" l="1"/>
  <c r="AO8" i="12"/>
  <c r="AN13" i="12"/>
  <c r="AB1" i="12"/>
  <c r="AA6" i="12"/>
  <c r="AA4" i="12"/>
  <c r="EJ1" i="12"/>
  <c r="EI6" i="12"/>
  <c r="AO11" i="12" l="1"/>
  <c r="AP8" i="12"/>
  <c r="AO13" i="12"/>
  <c r="AC1" i="12"/>
  <c r="AD1" i="12" s="1"/>
  <c r="AB4" i="12"/>
  <c r="AB6" i="12"/>
  <c r="EJ6" i="12"/>
  <c r="EK1" i="12"/>
  <c r="AQ8" i="12" l="1"/>
  <c r="AP11" i="12"/>
  <c r="AP13" i="12"/>
  <c r="AC6" i="12"/>
  <c r="AC4" i="12"/>
  <c r="EK6" i="12"/>
  <c r="EL1" i="12"/>
  <c r="AR8" i="12" l="1"/>
  <c r="AR12" i="12" s="1"/>
  <c r="AQ11" i="12"/>
  <c r="AQ13" i="12"/>
  <c r="EL6" i="12"/>
  <c r="EM1" i="12"/>
  <c r="B3" i="12"/>
  <c r="A142" i="2"/>
  <c r="AR13" i="12" l="1"/>
  <c r="AR11" i="12"/>
  <c r="AS8" i="12"/>
  <c r="AD6" i="12"/>
  <c r="AD4" i="12"/>
  <c r="AE1" i="12"/>
  <c r="EM6" i="12"/>
  <c r="EN1" i="12"/>
  <c r="I6" i="12"/>
  <c r="H6" i="12"/>
  <c r="G6" i="12"/>
  <c r="F6" i="12"/>
  <c r="E6" i="12"/>
  <c r="D6" i="12"/>
  <c r="C6" i="12"/>
  <c r="B6" i="12"/>
  <c r="E25" i="12"/>
  <c r="E28" i="12"/>
  <c r="E29" i="12"/>
  <c r="E30" i="12"/>
  <c r="E31" i="12"/>
  <c r="E32" i="12"/>
  <c r="E33" i="12"/>
  <c r="E34" i="12"/>
  <c r="E35" i="12"/>
  <c r="E36" i="12"/>
  <c r="E27" i="12"/>
  <c r="F81" i="2"/>
  <c r="B80" i="2"/>
  <c r="F78" i="2"/>
  <c r="B77" i="2"/>
  <c r="F76" i="2"/>
  <c r="A76" i="2"/>
  <c r="A75" i="2"/>
  <c r="A74" i="2"/>
  <c r="A73" i="2"/>
  <c r="F66" i="2"/>
  <c r="F57" i="2"/>
  <c r="A57" i="2"/>
  <c r="F52" i="2"/>
  <c r="A52" i="2"/>
  <c r="A29" i="2"/>
  <c r="AS11" i="12" l="1"/>
  <c r="AS13" i="12"/>
  <c r="AT8" i="12"/>
  <c r="AF1" i="12"/>
  <c r="AE4" i="12"/>
  <c r="AE6" i="12"/>
  <c r="EO1" i="12"/>
  <c r="EN6" i="12"/>
  <c r="AU8" i="12" l="1"/>
  <c r="AT11" i="12"/>
  <c r="AT13" i="12"/>
  <c r="AG1" i="12"/>
  <c r="AH1" i="12" s="1"/>
  <c r="AF6" i="12"/>
  <c r="AF4" i="12"/>
  <c r="EO6" i="12"/>
  <c r="EP1" i="12"/>
  <c r="AU13" i="12" l="1"/>
  <c r="AU11" i="12"/>
  <c r="AV8" i="12"/>
  <c r="AG6" i="12"/>
  <c r="AG4" i="12"/>
  <c r="EQ1" i="12"/>
  <c r="EQ6" i="12" s="1"/>
  <c r="EP6" i="12"/>
  <c r="ER1" i="12" l="1"/>
  <c r="AW8" i="12"/>
  <c r="AW12" i="12" s="1"/>
  <c r="AV11" i="12"/>
  <c r="AV13" i="12"/>
  <c r="ER6" i="12" l="1"/>
  <c r="ES1" i="12"/>
  <c r="ES6" i="12" s="1"/>
  <c r="AW11" i="12"/>
  <c r="AW13" i="12"/>
  <c r="AX8" i="12"/>
  <c r="AH6" i="12"/>
  <c r="AH4" i="12"/>
  <c r="AI1" i="12"/>
  <c r="ET1" i="12" l="1"/>
  <c r="EU1" i="12" s="1"/>
  <c r="AX13" i="12"/>
  <c r="AX11" i="12"/>
  <c r="AY8" i="12"/>
  <c r="AI6" i="12"/>
  <c r="AI4" i="12"/>
  <c r="AJ1" i="12"/>
  <c r="ET6" i="12" l="1"/>
  <c r="AY11" i="12"/>
  <c r="AZ8" i="12"/>
  <c r="AY13" i="12"/>
  <c r="AJ6" i="12"/>
  <c r="AJ4" i="12"/>
  <c r="AK1" i="12"/>
  <c r="AL1" i="12" s="1"/>
  <c r="EU6" i="12"/>
  <c r="BA8" i="12" l="1"/>
  <c r="AZ13" i="12"/>
  <c r="AZ11" i="12"/>
  <c r="AK6" i="12"/>
  <c r="AK4" i="12"/>
  <c r="BB8" i="12" l="1"/>
  <c r="BB12" i="12" s="1"/>
  <c r="BA11" i="12"/>
  <c r="BA13" i="12"/>
  <c r="BB13" i="12" l="1"/>
  <c r="BC8" i="12"/>
  <c r="BB11" i="12"/>
  <c r="AL6" i="12"/>
  <c r="AM1" i="12"/>
  <c r="AL4" i="12"/>
  <c r="BC13" i="12" l="1"/>
  <c r="BC11" i="12"/>
  <c r="BD8" i="12"/>
  <c r="AM6" i="12"/>
  <c r="AM4" i="12"/>
  <c r="AN1" i="12"/>
  <c r="BE8" i="12" l="1"/>
  <c r="BD11" i="12"/>
  <c r="BD13" i="12"/>
  <c r="AN4" i="12"/>
  <c r="AO1" i="12"/>
  <c r="AN6" i="12"/>
  <c r="BF8" i="12" l="1"/>
  <c r="BE11" i="12"/>
  <c r="BE13" i="12"/>
  <c r="AP1" i="12"/>
  <c r="AO6" i="12"/>
  <c r="AO4" i="12"/>
  <c r="BG8" i="12" l="1"/>
  <c r="BH8" i="12" s="1"/>
  <c r="BF13" i="12"/>
  <c r="BF11" i="12"/>
  <c r="AQ1" i="12"/>
  <c r="AP6" i="12"/>
  <c r="AP4" i="12"/>
  <c r="BG12" i="12" l="1"/>
  <c r="BK8" i="12"/>
  <c r="BG13" i="12"/>
  <c r="BG11" i="12"/>
  <c r="BH11" i="12"/>
  <c r="AQ6" i="12"/>
  <c r="AQ4" i="12"/>
  <c r="AR1" i="12"/>
  <c r="BL8" i="12" l="1"/>
  <c r="BO8" i="12"/>
  <c r="BK11" i="12"/>
  <c r="BL11" i="12"/>
  <c r="BK12" i="12"/>
  <c r="BK13" i="12"/>
  <c r="BH12" i="12"/>
  <c r="BH13" i="12"/>
  <c r="BI8" i="12"/>
  <c r="BJ8" i="12" s="1"/>
  <c r="AR6" i="12"/>
  <c r="AR4" i="12"/>
  <c r="AS1" i="12"/>
  <c r="BP8" i="12" l="1"/>
  <c r="BO13" i="12"/>
  <c r="BI12" i="12"/>
  <c r="BI13" i="12"/>
  <c r="BS8" i="12"/>
  <c r="BO11" i="12"/>
  <c r="BP11" i="12"/>
  <c r="BO12" i="12"/>
  <c r="BM8" i="12"/>
  <c r="BN8" i="12" s="1"/>
  <c r="BL12" i="12"/>
  <c r="BL13" i="12"/>
  <c r="AS6" i="12"/>
  <c r="AS4" i="12"/>
  <c r="AT1" i="12"/>
  <c r="AU1" i="12" s="1"/>
  <c r="BQ8" i="12" l="1"/>
  <c r="BR8" i="12" s="1"/>
  <c r="BP13" i="12"/>
  <c r="BT8" i="12"/>
  <c r="BT11" i="12"/>
  <c r="BS11" i="12"/>
  <c r="BS12" i="12"/>
  <c r="BW8" i="12"/>
  <c r="BS13" i="12"/>
  <c r="BM13" i="12"/>
  <c r="BM12" i="12"/>
  <c r="BP12" i="12"/>
  <c r="AT6" i="12"/>
  <c r="AT4" i="12"/>
  <c r="E56" i="1"/>
  <c r="E55" i="1"/>
  <c r="E54" i="1"/>
  <c r="C50" i="1"/>
  <c r="C47" i="1"/>
  <c r="C26" i="1"/>
  <c r="C21" i="1"/>
  <c r="C16" i="1"/>
  <c r="BQ13" i="12" l="1"/>
  <c r="BJ13" i="12"/>
  <c r="BJ12" i="12"/>
  <c r="BQ12" i="12"/>
  <c r="BX8" i="12"/>
  <c r="CA8" i="12"/>
  <c r="BW12" i="12"/>
  <c r="BX11" i="12"/>
  <c r="BW11" i="12"/>
  <c r="BW13" i="12"/>
  <c r="BU8" i="12"/>
  <c r="BV8" i="12" s="1"/>
  <c r="BT12" i="12"/>
  <c r="BT13" i="12"/>
  <c r="A110" i="2"/>
  <c r="B110" i="2"/>
  <c r="DN6" i="12" s="1"/>
  <c r="F110" i="2"/>
  <c r="F111" i="2"/>
  <c r="BR13" i="12" l="1"/>
  <c r="CB8" i="12"/>
  <c r="CE8" i="12"/>
  <c r="CA12" i="12"/>
  <c r="CB11" i="12"/>
  <c r="CA11" i="12"/>
  <c r="CA13" i="12"/>
  <c r="BU12" i="12"/>
  <c r="BU13" i="12"/>
  <c r="BX12" i="12"/>
  <c r="BY8" i="12"/>
  <c r="BZ8" i="12" s="1"/>
  <c r="BX13" i="12"/>
  <c r="BN13" i="12"/>
  <c r="BN12" i="12"/>
  <c r="AU4" i="12"/>
  <c r="AU6" i="12"/>
  <c r="AV1" i="12"/>
  <c r="B7" i="5"/>
  <c r="BY13" i="12" l="1"/>
  <c r="BY12" i="12"/>
  <c r="BR12" i="12"/>
  <c r="CE13" i="12"/>
  <c r="CI8" i="12"/>
  <c r="CM8" i="12" s="1"/>
  <c r="CQ8" i="12" s="1"/>
  <c r="CU8" i="12" s="1"/>
  <c r="CU13" i="12" s="1"/>
  <c r="CE11" i="12"/>
  <c r="CE12" i="12"/>
  <c r="CF11" i="12"/>
  <c r="CF8" i="12"/>
  <c r="CB13" i="12"/>
  <c r="CC8" i="12"/>
  <c r="CD8" i="12" s="1"/>
  <c r="CB12" i="12"/>
  <c r="AV6" i="12"/>
  <c r="AV4" i="12"/>
  <c r="AW1" i="12"/>
  <c r="F65" i="2"/>
  <c r="C20" i="1"/>
  <c r="CU12" i="12" l="1"/>
  <c r="CV8" i="12"/>
  <c r="CU11" i="12"/>
  <c r="CR8" i="12"/>
  <c r="CQ13" i="12"/>
  <c r="CQ12" i="12"/>
  <c r="CR11" i="12"/>
  <c r="CQ11" i="12"/>
  <c r="CN8" i="12"/>
  <c r="CM13" i="12"/>
  <c r="CM11" i="12"/>
  <c r="CM12" i="12"/>
  <c r="CN11" i="12"/>
  <c r="CC12" i="12"/>
  <c r="CC13" i="12"/>
  <c r="CF13" i="12"/>
  <c r="CF12" i="12"/>
  <c r="CG8" i="12"/>
  <c r="CH8" i="12" s="1"/>
  <c r="CJ8" i="12"/>
  <c r="CI13" i="12"/>
  <c r="CI12" i="12"/>
  <c r="CJ11" i="12"/>
  <c r="CI11" i="12"/>
  <c r="BV12" i="12"/>
  <c r="BV13" i="12"/>
  <c r="AW6" i="12"/>
  <c r="AW4" i="12"/>
  <c r="AX1" i="12"/>
  <c r="AY1" i="12" s="1"/>
  <c r="B51" i="5"/>
  <c r="B15" i="5"/>
  <c r="B11" i="5"/>
  <c r="CV13" i="12" l="1"/>
  <c r="CW8" i="12"/>
  <c r="CV12" i="12"/>
  <c r="CS8" i="12"/>
  <c r="CT8" i="12" s="1"/>
  <c r="CR13" i="12"/>
  <c r="CR12" i="12"/>
  <c r="CN12" i="12"/>
  <c r="CN13" i="12"/>
  <c r="CO8" i="12"/>
  <c r="CP8" i="12" s="1"/>
  <c r="CJ13" i="12"/>
  <c r="CK8" i="12"/>
  <c r="CL8" i="12" s="1"/>
  <c r="CJ12" i="12"/>
  <c r="BZ13" i="12"/>
  <c r="BZ12" i="12"/>
  <c r="CG12" i="12"/>
  <c r="CG13" i="12"/>
  <c r="AX6" i="12"/>
  <c r="AX4" i="12"/>
  <c r="F20" i="2"/>
  <c r="A20" i="2"/>
  <c r="F19" i="2"/>
  <c r="B20" i="8"/>
  <c r="B18" i="8"/>
  <c r="B17" i="8"/>
  <c r="B16" i="8"/>
  <c r="B15" i="8"/>
  <c r="B14" i="8"/>
  <c r="CX8" i="12" l="1"/>
  <c r="CW12" i="12"/>
  <c r="CW13" i="12"/>
  <c r="CS12" i="12"/>
  <c r="CS13" i="12"/>
  <c r="CO13" i="12"/>
  <c r="CO12" i="12"/>
  <c r="CD13" i="12"/>
  <c r="CD12" i="12"/>
  <c r="CK13" i="12"/>
  <c r="CK12" i="12"/>
  <c r="A40" i="9"/>
  <c r="A24" i="9"/>
  <c r="A21" i="9"/>
  <c r="A16" i="9"/>
  <c r="A15" i="9"/>
  <c r="A14" i="9"/>
  <c r="G459" i="10" s="1"/>
  <c r="A13" i="9"/>
  <c r="A8" i="9"/>
  <c r="A7" i="9"/>
  <c r="A6" i="9"/>
  <c r="A5" i="9"/>
  <c r="A4" i="9"/>
  <c r="A1" i="9"/>
  <c r="A161" i="7"/>
  <c r="A158" i="7"/>
  <c r="A154" i="7"/>
  <c r="A141" i="7"/>
  <c r="A140" i="7"/>
  <c r="A135" i="7"/>
  <c r="A132" i="7"/>
  <c r="A131" i="7"/>
  <c r="A130" i="7"/>
  <c r="A127" i="7"/>
  <c r="A126" i="7"/>
  <c r="A125" i="7"/>
  <c r="A122" i="7"/>
  <c r="A121" i="7"/>
  <c r="A120" i="7"/>
  <c r="B24" i="12"/>
  <c r="C16" i="6"/>
  <c r="C9" i="6"/>
  <c r="B8" i="6"/>
  <c r="A7" i="6"/>
  <c r="A5" i="6"/>
  <c r="C3" i="6"/>
  <c r="C1" i="6"/>
  <c r="B55" i="5"/>
  <c r="B54" i="5"/>
  <c r="B53" i="5"/>
  <c r="B52" i="5"/>
  <c r="C49" i="5"/>
  <c r="B49" i="5"/>
  <c r="B46" i="5"/>
  <c r="B45" i="5"/>
  <c r="B44" i="5"/>
  <c r="C43" i="5"/>
  <c r="B43" i="5"/>
  <c r="B42" i="5"/>
  <c r="B41" i="5"/>
  <c r="C40" i="5"/>
  <c r="B40" i="5"/>
  <c r="B37" i="5"/>
  <c r="B36" i="5"/>
  <c r="B35" i="5"/>
  <c r="B34" i="5"/>
  <c r="B33" i="5"/>
  <c r="B32" i="5"/>
  <c r="B31" i="5"/>
  <c r="C30" i="5"/>
  <c r="B30" i="5"/>
  <c r="A30" i="5"/>
  <c r="B28" i="5"/>
  <c r="C27" i="5"/>
  <c r="A27" i="5"/>
  <c r="B26" i="5"/>
  <c r="B23" i="5"/>
  <c r="B22" i="5"/>
  <c r="B21" i="5"/>
  <c r="C20" i="5"/>
  <c r="B20" i="5"/>
  <c r="B19" i="5"/>
  <c r="A19" i="5"/>
  <c r="B18" i="5"/>
  <c r="A18" i="5"/>
  <c r="B17" i="5"/>
  <c r="B16" i="5"/>
  <c r="B14" i="5"/>
  <c r="B13" i="5"/>
  <c r="B12" i="5"/>
  <c r="B10" i="5"/>
  <c r="B9" i="5"/>
  <c r="B8" i="5"/>
  <c r="A8" i="5"/>
  <c r="A7" i="5"/>
  <c r="C5" i="5"/>
  <c r="A5" i="5"/>
  <c r="C3" i="5"/>
  <c r="C1" i="5"/>
  <c r="G74" i="4"/>
  <c r="B73" i="4"/>
  <c r="EY4" i="12" s="1"/>
  <c r="B72" i="4"/>
  <c r="B71" i="4"/>
  <c r="EX4" i="12" s="1"/>
  <c r="G70" i="4"/>
  <c r="B70" i="4"/>
  <c r="EW4" i="12" s="1"/>
  <c r="A68" i="4"/>
  <c r="G56" i="4"/>
  <c r="B55" i="4"/>
  <c r="G44" i="4"/>
  <c r="B43" i="4"/>
  <c r="WI11" i="12" s="1"/>
  <c r="G37" i="4"/>
  <c r="G32" i="4"/>
  <c r="E31" i="4"/>
  <c r="B31" i="4"/>
  <c r="B30" i="4"/>
  <c r="G24" i="4"/>
  <c r="G19" i="4"/>
  <c r="E18" i="4"/>
  <c r="B18" i="4"/>
  <c r="WE11" i="12" s="1"/>
  <c r="G12" i="4"/>
  <c r="G7" i="4"/>
  <c r="G6" i="4"/>
  <c r="E6" i="4"/>
  <c r="B6" i="4"/>
  <c r="WC11" i="12" s="1"/>
  <c r="A4" i="4"/>
  <c r="A2" i="4"/>
  <c r="G1" i="4"/>
  <c r="A1" i="4"/>
  <c r="F151" i="2"/>
  <c r="A151" i="2"/>
  <c r="F150" i="2"/>
  <c r="A150" i="2"/>
  <c r="A149" i="2"/>
  <c r="A148" i="2"/>
  <c r="F147" i="2"/>
  <c r="A147" i="2"/>
  <c r="F146" i="2"/>
  <c r="A146" i="2"/>
  <c r="F144" i="2"/>
  <c r="A144" i="2"/>
  <c r="F143" i="2"/>
  <c r="A143" i="2"/>
  <c r="EN4" i="12" s="1"/>
  <c r="F142" i="2"/>
  <c r="F140" i="2"/>
  <c r="A140" i="2"/>
  <c r="F139" i="2"/>
  <c r="A139" i="2"/>
  <c r="F138" i="2"/>
  <c r="A138" i="2"/>
  <c r="F137" i="2"/>
  <c r="A137" i="2"/>
  <c r="F136" i="2"/>
  <c r="A136" i="2"/>
  <c r="A135" i="2"/>
  <c r="F122" i="2"/>
  <c r="F115" i="2"/>
  <c r="F114" i="2"/>
  <c r="F113" i="2"/>
  <c r="B113" i="2"/>
  <c r="DO6" i="12" s="1"/>
  <c r="A113" i="2"/>
  <c r="DO4" i="12" s="1"/>
  <c r="F108" i="2"/>
  <c r="A109" i="2"/>
  <c r="B106" i="2"/>
  <c r="A105" i="2"/>
  <c r="B103" i="2"/>
  <c r="A102" i="2"/>
  <c r="B100" i="2"/>
  <c r="A99" i="2"/>
  <c r="F98" i="2"/>
  <c r="A98" i="2"/>
  <c r="B96" i="2"/>
  <c r="A95" i="2"/>
  <c r="B93" i="2"/>
  <c r="F92" i="2"/>
  <c r="A92" i="2"/>
  <c r="A91" i="2"/>
  <c r="F90" i="2"/>
  <c r="A90" i="2"/>
  <c r="B88" i="2"/>
  <c r="A87" i="2"/>
  <c r="A86" i="2"/>
  <c r="A85" i="2"/>
  <c r="B83" i="2"/>
  <c r="F82" i="2"/>
  <c r="A82" i="2"/>
  <c r="A79" i="2"/>
  <c r="F64" i="2"/>
  <c r="A72" i="2"/>
  <c r="A71" i="2"/>
  <c r="A70" i="2"/>
  <c r="A69" i="2"/>
  <c r="A68" i="2"/>
  <c r="A67" i="2"/>
  <c r="A66" i="2"/>
  <c r="A65" i="2"/>
  <c r="A63" i="2"/>
  <c r="F62" i="2"/>
  <c r="A62" i="2"/>
  <c r="F60" i="2"/>
  <c r="A60" i="2"/>
  <c r="F59" i="2"/>
  <c r="A59" i="2"/>
  <c r="F58" i="2"/>
  <c r="A58" i="2"/>
  <c r="F55" i="2"/>
  <c r="A55" i="2"/>
  <c r="A54" i="2"/>
  <c r="F51" i="2"/>
  <c r="A51" i="2"/>
  <c r="F27" i="2"/>
  <c r="A27" i="2"/>
  <c r="F25" i="2"/>
  <c r="A23" i="2"/>
  <c r="A19" i="2"/>
  <c r="J4" i="12" s="1"/>
  <c r="F18" i="2"/>
  <c r="A18" i="2"/>
  <c r="F17" i="2"/>
  <c r="A17" i="2"/>
  <c r="F16" i="2"/>
  <c r="A16" i="2"/>
  <c r="A15" i="2"/>
  <c r="A14" i="2"/>
  <c r="A13" i="2"/>
  <c r="A12" i="2"/>
  <c r="A11" i="2"/>
  <c r="A10" i="2"/>
  <c r="A8" i="2"/>
  <c r="F7" i="2"/>
  <c r="A7" i="2"/>
  <c r="F6" i="2"/>
  <c r="B11" i="8"/>
  <c r="B10" i="8"/>
  <c r="A9" i="8"/>
  <c r="C7" i="8"/>
  <c r="B7" i="8"/>
  <c r="C6" i="8"/>
  <c r="B6" i="8"/>
  <c r="C5" i="8"/>
  <c r="B5" i="8"/>
  <c r="C3" i="8"/>
  <c r="B3" i="8"/>
  <c r="B2" i="8"/>
  <c r="B1" i="8"/>
  <c r="B77" i="1"/>
  <c r="B76" i="1"/>
  <c r="B64" i="1"/>
  <c r="B61" i="1"/>
  <c r="B57" i="1"/>
  <c r="C56" i="1"/>
  <c r="C55" i="1"/>
  <c r="C54" i="1"/>
  <c r="B53" i="1"/>
  <c r="B52" i="1"/>
  <c r="C49" i="1"/>
  <c r="C46" i="1"/>
  <c r="C44" i="1"/>
  <c r="C42" i="1"/>
  <c r="C40" i="1"/>
  <c r="C39" i="1"/>
  <c r="C37" i="1"/>
  <c r="C36" i="1"/>
  <c r="C34" i="1"/>
  <c r="C33" i="1"/>
  <c r="C31" i="1"/>
  <c r="C29" i="1"/>
  <c r="C28" i="1"/>
  <c r="C25" i="1"/>
  <c r="C24" i="1"/>
  <c r="C15" i="1"/>
  <c r="C12" i="1"/>
  <c r="B10" i="1"/>
  <c r="B1" i="1"/>
  <c r="Q25" i="12" l="1"/>
  <c r="DF4" i="12" s="1"/>
  <c r="WJ11" i="12"/>
  <c r="WK12" i="12"/>
  <c r="WH12" i="12"/>
  <c r="L25" i="12"/>
  <c r="WG11" i="12"/>
  <c r="WF12" i="12"/>
  <c r="WD12" i="12"/>
  <c r="CX13" i="12"/>
  <c r="CX12" i="12"/>
  <c r="CY8" i="12"/>
  <c r="DE8" i="12"/>
  <c r="CH12" i="12"/>
  <c r="CH13" i="12"/>
  <c r="AZ1" i="12"/>
  <c r="AY6" i="12"/>
  <c r="AY4" i="12"/>
  <c r="DU6" i="12"/>
  <c r="DV6" i="12"/>
  <c r="DS6" i="12"/>
  <c r="DT6" i="12"/>
  <c r="DQ6" i="12"/>
  <c r="DR6" i="12"/>
  <c r="DL4" i="12"/>
  <c r="EM4" i="12"/>
  <c r="DP4" i="12"/>
  <c r="EK4" i="12"/>
  <c r="DP6" i="12"/>
  <c r="EP4" i="12"/>
  <c r="DJ4" i="12"/>
  <c r="DK4" i="12"/>
  <c r="EO4" i="12"/>
  <c r="EI4" i="12"/>
  <c r="EU4" i="12"/>
  <c r="EJ4" i="12"/>
  <c r="ER4" i="12"/>
  <c r="ES4" i="12"/>
  <c r="ET4" i="12"/>
  <c r="EQ4" i="12"/>
  <c r="EH4" i="12"/>
  <c r="EL4" i="12"/>
  <c r="DH4" i="12"/>
  <c r="DN4" i="12"/>
  <c r="DM4" i="12"/>
  <c r="DI4" i="12"/>
  <c r="B4" i="12"/>
  <c r="E4" i="12"/>
  <c r="C4" i="12"/>
  <c r="D4" i="12"/>
  <c r="F4" i="12"/>
  <c r="I4" i="12"/>
  <c r="G4" i="12"/>
  <c r="H4" i="12"/>
  <c r="DC4" i="12"/>
  <c r="DA4" i="12"/>
  <c r="R25" i="12"/>
  <c r="T31" i="12"/>
  <c r="T32" i="12"/>
  <c r="T33" i="12"/>
  <c r="T34" i="12"/>
  <c r="T35" i="12"/>
  <c r="T36" i="12"/>
  <c r="S31" i="12"/>
  <c r="S32" i="12"/>
  <c r="S33" i="12"/>
  <c r="S34" i="12"/>
  <c r="S35" i="12"/>
  <c r="S36" i="12"/>
  <c r="P28" i="12"/>
  <c r="P29" i="12"/>
  <c r="P30" i="12"/>
  <c r="P31" i="12"/>
  <c r="P32" i="12"/>
  <c r="P33" i="12"/>
  <c r="P34" i="12"/>
  <c r="P35" i="12"/>
  <c r="P36" i="12"/>
  <c r="Q28" i="12"/>
  <c r="Q29" i="12"/>
  <c r="Q30" i="12"/>
  <c r="Q31" i="12"/>
  <c r="Q32" i="12"/>
  <c r="Q33" i="12"/>
  <c r="Q34" i="12"/>
  <c r="Q35" i="12"/>
  <c r="Q36" i="12"/>
  <c r="L28" i="12"/>
  <c r="M28" i="12"/>
  <c r="L29" i="12"/>
  <c r="M29" i="12"/>
  <c r="L30" i="12"/>
  <c r="M30" i="12"/>
  <c r="L31" i="12"/>
  <c r="M31" i="12"/>
  <c r="L32" i="12"/>
  <c r="M32" i="12"/>
  <c r="L33" i="12"/>
  <c r="M33" i="12"/>
  <c r="L34" i="12"/>
  <c r="M34" i="12"/>
  <c r="L35" i="12"/>
  <c r="M35" i="12"/>
  <c r="L36" i="12"/>
  <c r="M36" i="12"/>
  <c r="G28" i="12"/>
  <c r="G29" i="12"/>
  <c r="G30" i="12"/>
  <c r="G31" i="12"/>
  <c r="G32" i="12"/>
  <c r="G33" i="12"/>
  <c r="G34" i="12"/>
  <c r="G35" i="12"/>
  <c r="G36" i="12"/>
  <c r="G27" i="12"/>
  <c r="M27" i="12"/>
  <c r="M26" i="12"/>
  <c r="I28" i="12"/>
  <c r="J28" i="12"/>
  <c r="I29" i="12"/>
  <c r="J29" i="12"/>
  <c r="I30" i="12"/>
  <c r="J30" i="12"/>
  <c r="I31" i="12"/>
  <c r="J31" i="12"/>
  <c r="I32" i="12"/>
  <c r="J32" i="12"/>
  <c r="I33" i="12"/>
  <c r="J33" i="12"/>
  <c r="I34" i="12"/>
  <c r="J34" i="12"/>
  <c r="I35" i="12"/>
  <c r="J35" i="12"/>
  <c r="I36" i="12"/>
  <c r="J36" i="12"/>
  <c r="J27" i="12"/>
  <c r="I27" i="12"/>
  <c r="J26" i="12"/>
  <c r="I25" i="12"/>
  <c r="WJ13" i="12" l="1"/>
  <c r="WK13" i="12"/>
  <c r="CZ8" i="12"/>
  <c r="CY13" i="12"/>
  <c r="CY12" i="12"/>
  <c r="DE12" i="12"/>
  <c r="DE11" i="12"/>
  <c r="DE13" i="12"/>
  <c r="DF8" i="12"/>
  <c r="DI8" i="12"/>
  <c r="DF11" i="12"/>
  <c r="CT13" i="12"/>
  <c r="CT12" i="12"/>
  <c r="WG13" i="12"/>
  <c r="CP13" i="12"/>
  <c r="CP12" i="12"/>
  <c r="WE13" i="12"/>
  <c r="WF13" i="12"/>
  <c r="WH13" i="12"/>
  <c r="CL13" i="12"/>
  <c r="CL12" i="12"/>
  <c r="WD13" i="12"/>
  <c r="AZ4" i="12"/>
  <c r="AZ6" i="12"/>
  <c r="DD6" i="12"/>
  <c r="CZ6" i="12"/>
  <c r="DB6" i="12"/>
  <c r="B3" i="4"/>
  <c r="K36" i="12"/>
  <c r="K35" i="12"/>
  <c r="K34" i="12"/>
  <c r="K33" i="12"/>
  <c r="K32" i="12"/>
  <c r="K31" i="12"/>
  <c r="K30" i="12"/>
  <c r="K29" i="12"/>
  <c r="K28" i="12"/>
  <c r="K27" i="12"/>
  <c r="H36" i="12"/>
  <c r="H35" i="12"/>
  <c r="H34" i="12"/>
  <c r="H33" i="12"/>
  <c r="H32" i="12"/>
  <c r="H31" i="12"/>
  <c r="H30" i="12"/>
  <c r="H29" i="12"/>
  <c r="H28" i="12"/>
  <c r="H27" i="12"/>
  <c r="H25" i="12"/>
  <c r="B22" i="11"/>
  <c r="T30" i="12"/>
  <c r="T29" i="12"/>
  <c r="T28" i="12"/>
  <c r="T27" i="12"/>
  <c r="S27" i="12"/>
  <c r="S28" i="12"/>
  <c r="S29" i="12"/>
  <c r="S30" i="12"/>
  <c r="B32" i="12"/>
  <c r="F29" i="12"/>
  <c r="F28" i="12"/>
  <c r="F32" i="12"/>
  <c r="O36" i="12"/>
  <c r="O35" i="12"/>
  <c r="O34" i="12"/>
  <c r="O33" i="12"/>
  <c r="O32" i="12"/>
  <c r="O31" i="12"/>
  <c r="O30" i="12"/>
  <c r="O29" i="12"/>
  <c r="O28" i="12"/>
  <c r="F36" i="12"/>
  <c r="F35" i="12"/>
  <c r="F34" i="12"/>
  <c r="F33" i="12"/>
  <c r="F31" i="12"/>
  <c r="F30" i="12"/>
  <c r="F27" i="12"/>
  <c r="N27" i="12"/>
  <c r="N28" i="12"/>
  <c r="N29" i="12"/>
  <c r="N30" i="12"/>
  <c r="N31" i="12"/>
  <c r="N32" i="12"/>
  <c r="N33" i="12"/>
  <c r="N34" i="12"/>
  <c r="N35" i="12"/>
  <c r="N36" i="12"/>
  <c r="D35" i="12"/>
  <c r="C32" i="12"/>
  <c r="S25" i="12"/>
  <c r="DG4" i="12" s="1"/>
  <c r="DE4" i="12"/>
  <c r="G26" i="12"/>
  <c r="F25" i="12"/>
  <c r="B25" i="12"/>
  <c r="D25" i="12"/>
  <c r="C25" i="12"/>
  <c r="A3" i="5"/>
  <c r="B29" i="11"/>
  <c r="B28" i="11"/>
  <c r="B27" i="11"/>
  <c r="B26" i="11"/>
  <c r="B25" i="11"/>
  <c r="B24" i="11"/>
  <c r="B23" i="11"/>
  <c r="B21" i="11"/>
  <c r="O25" i="12"/>
  <c r="DB5" i="12"/>
  <c r="CY4" i="12"/>
  <c r="A3" i="6"/>
  <c r="CZ5" i="12"/>
  <c r="WI13" i="12" l="1"/>
  <c r="DA8" i="12"/>
  <c r="CZ12" i="12"/>
  <c r="CZ13" i="12"/>
  <c r="DI11" i="12"/>
  <c r="DI13" i="12"/>
  <c r="DJ11" i="12"/>
  <c r="DM8" i="12"/>
  <c r="DI12" i="12"/>
  <c r="DJ8" i="12"/>
  <c r="DF12" i="12"/>
  <c r="DG8" i="12"/>
  <c r="DH8" i="12" s="1"/>
  <c r="DF13" i="12"/>
  <c r="WC13" i="12"/>
  <c r="A4" i="6"/>
  <c r="A4" i="5"/>
  <c r="DG6" i="12"/>
  <c r="DE6" i="12"/>
  <c r="C3" i="11"/>
  <c r="F77" i="1" s="1"/>
  <c r="DF6" i="12"/>
  <c r="D36" i="12"/>
  <c r="DA6" i="12"/>
  <c r="B30" i="12"/>
  <c r="D28" i="12"/>
  <c r="C30" i="12"/>
  <c r="C36" i="12"/>
  <c r="C35" i="12"/>
  <c r="C29" i="12"/>
  <c r="C28" i="12"/>
  <c r="C27" i="12"/>
  <c r="D27" i="12"/>
  <c r="D31" i="12"/>
  <c r="B27" i="12"/>
  <c r="B31" i="12"/>
  <c r="B34" i="12"/>
  <c r="B33" i="12"/>
  <c r="B29" i="12"/>
  <c r="B28" i="12"/>
  <c r="D33" i="12"/>
  <c r="B35" i="12"/>
  <c r="B36" i="12"/>
  <c r="DC6" i="12"/>
  <c r="CY6" i="12"/>
  <c r="C33" i="12"/>
  <c r="C34" i="12"/>
  <c r="C31" i="12"/>
  <c r="DD5" i="12"/>
  <c r="D29" i="12"/>
  <c r="D32" i="12"/>
  <c r="D30" i="12"/>
  <c r="D34" i="12"/>
  <c r="DB8" i="12" l="1"/>
  <c r="DA12" i="12"/>
  <c r="DA13" i="12"/>
  <c r="DG12" i="12"/>
  <c r="DG13" i="12"/>
  <c r="DJ13" i="12"/>
  <c r="DK8" i="12"/>
  <c r="DL8" i="12" s="1"/>
  <c r="DJ12" i="12"/>
  <c r="DN11" i="12"/>
  <c r="DN8" i="12"/>
  <c r="DM12" i="12"/>
  <c r="DM13" i="12"/>
  <c r="DQ8" i="12"/>
  <c r="DM11" i="12"/>
  <c r="BA1" i="12"/>
  <c r="BA6" i="12" s="1"/>
  <c r="DC8" i="12" l="1"/>
  <c r="DB13" i="12"/>
  <c r="DB12" i="12"/>
  <c r="DK12" i="12"/>
  <c r="DK13" i="12"/>
  <c r="DQ13" i="12"/>
  <c r="DR11" i="12"/>
  <c r="DR8" i="12"/>
  <c r="DQ12" i="12"/>
  <c r="DQ11" i="12"/>
  <c r="DU8" i="12"/>
  <c r="DN13" i="12"/>
  <c r="DN12" i="12"/>
  <c r="DO8" i="12"/>
  <c r="DP8" i="12" s="1"/>
  <c r="BB1" i="12"/>
  <c r="BB6" i="12" s="1"/>
  <c r="DD8" i="12" l="1"/>
  <c r="DC13" i="12"/>
  <c r="DC12" i="12"/>
  <c r="DS8" i="12"/>
  <c r="DT8" i="12" s="1"/>
  <c r="DR12" i="12"/>
  <c r="DR13" i="12"/>
  <c r="DV11" i="12"/>
  <c r="DV8" i="12"/>
  <c r="DU13" i="12"/>
  <c r="DU11" i="12"/>
  <c r="DY8" i="12"/>
  <c r="DU12" i="12"/>
  <c r="DH13" i="12"/>
  <c r="DH12" i="12"/>
  <c r="DO12" i="12"/>
  <c r="DO13" i="12"/>
  <c r="BC1" i="12"/>
  <c r="BC6" i="12" s="1"/>
  <c r="DD13" i="12" l="1"/>
  <c r="DD12" i="12"/>
  <c r="DL12" i="12"/>
  <c r="DL13" i="12"/>
  <c r="DY13" i="12"/>
  <c r="DZ11" i="12"/>
  <c r="DY11" i="12"/>
  <c r="DZ8" i="12"/>
  <c r="EC8" i="12"/>
  <c r="DY12" i="12"/>
  <c r="DV13" i="12"/>
  <c r="DW8" i="12"/>
  <c r="DX8" i="12" s="1"/>
  <c r="DV12" i="12"/>
  <c r="DS12" i="12"/>
  <c r="DS13" i="12"/>
  <c r="BD1" i="12"/>
  <c r="BD6" i="12" s="1"/>
  <c r="DP13" i="12" l="1"/>
  <c r="DP12" i="12"/>
  <c r="DZ13" i="12"/>
  <c r="EA8" i="12"/>
  <c r="EB8" i="12" s="1"/>
  <c r="DZ12" i="12"/>
  <c r="DW12" i="12"/>
  <c r="DW13" i="12"/>
  <c r="EC13" i="12"/>
  <c r="ED11" i="12"/>
  <c r="EC11" i="12"/>
  <c r="EG8" i="12"/>
  <c r="ED8" i="12"/>
  <c r="EC12" i="12"/>
  <c r="BE1" i="12"/>
  <c r="BE6" i="12" s="1"/>
  <c r="ED12" i="12" l="1"/>
  <c r="EE8" i="12"/>
  <c r="EF8" i="12" s="1"/>
  <c r="ED13" i="12"/>
  <c r="EH11" i="12"/>
  <c r="EG13" i="12"/>
  <c r="EH8" i="12"/>
  <c r="EG12" i="12"/>
  <c r="EG11" i="12"/>
  <c r="EK8" i="12"/>
  <c r="DT13" i="12"/>
  <c r="DT12" i="12"/>
  <c r="EA13" i="12"/>
  <c r="EA12" i="12"/>
  <c r="BF1" i="12"/>
  <c r="BF6" i="12" s="1"/>
  <c r="DX13" i="12" l="1"/>
  <c r="DX12" i="12"/>
  <c r="EL11" i="12"/>
  <c r="EK11" i="12"/>
  <c r="EK12" i="12"/>
  <c r="EO8" i="12"/>
  <c r="ES8" i="12" s="1"/>
  <c r="EL8" i="12"/>
  <c r="EK13" i="12"/>
  <c r="EI8" i="12"/>
  <c r="EJ8" i="12" s="1"/>
  <c r="EH12" i="12"/>
  <c r="EH13" i="12"/>
  <c r="EE12" i="12"/>
  <c r="EE13" i="12"/>
  <c r="BG1" i="12"/>
  <c r="BG6" i="12" s="1"/>
  <c r="ES11" i="12" l="1"/>
  <c r="ES12" i="12"/>
  <c r="ET8" i="12"/>
  <c r="ES13" i="12"/>
  <c r="EI12" i="12"/>
  <c r="EI13" i="12"/>
  <c r="EL13" i="12"/>
  <c r="EM8" i="12"/>
  <c r="EN8" i="12" s="1"/>
  <c r="EL12" i="12"/>
  <c r="EB13" i="12"/>
  <c r="EB12" i="12"/>
  <c r="EP11" i="12"/>
  <c r="EO11" i="12"/>
  <c r="EO13" i="12"/>
  <c r="EO12" i="12"/>
  <c r="EP8" i="12"/>
  <c r="BH1" i="12"/>
  <c r="ET12" i="12" l="1"/>
  <c r="ET13" i="12"/>
  <c r="EU8" i="12"/>
  <c r="EM13" i="12"/>
  <c r="EM12" i="12"/>
  <c r="EP13" i="12"/>
  <c r="EQ8" i="12"/>
  <c r="ER8" i="12" s="1"/>
  <c r="EP12" i="12"/>
  <c r="EF13" i="12"/>
  <c r="EF12" i="12"/>
  <c r="BI1" i="12"/>
  <c r="BH6" i="12"/>
  <c r="EU12" i="12" l="1"/>
  <c r="EV8" i="12"/>
  <c r="EU13" i="12"/>
  <c r="EQ13" i="12"/>
  <c r="EQ12" i="12"/>
  <c r="EJ12" i="12"/>
  <c r="EJ13" i="12"/>
  <c r="BJ1" i="12"/>
  <c r="BI6" i="12"/>
  <c r="EW8" i="12" l="1"/>
  <c r="EV12" i="12"/>
  <c r="EV13" i="12"/>
  <c r="EN13" i="12"/>
  <c r="EN12" i="12"/>
  <c r="BJ4" i="12"/>
  <c r="BJ6" i="12"/>
  <c r="BK1" i="12"/>
  <c r="EW13" i="12" l="1"/>
  <c r="EW12" i="12"/>
  <c r="EX8" i="12"/>
  <c r="FC8" i="12"/>
  <c r="ER13" i="12"/>
  <c r="ER12" i="12"/>
  <c r="BL1" i="12"/>
  <c r="BK6" i="12"/>
  <c r="BK4" i="12"/>
  <c r="EX12" i="12" l="1"/>
  <c r="EX13" i="12"/>
  <c r="EY8" i="12"/>
  <c r="FD8" i="12"/>
  <c r="FG8" i="12"/>
  <c r="FC13" i="12"/>
  <c r="FD11" i="12"/>
  <c r="FC12" i="12"/>
  <c r="FC11" i="12"/>
  <c r="BL6" i="12"/>
  <c r="BM1" i="12"/>
  <c r="BL4" i="12"/>
  <c r="EY12" i="12" l="1"/>
  <c r="EY13" i="12"/>
  <c r="EZ8" i="12"/>
  <c r="FG11" i="12"/>
  <c r="FG13" i="12"/>
  <c r="FH11" i="12"/>
  <c r="FH8" i="12"/>
  <c r="FG12" i="12"/>
  <c r="FK8" i="12"/>
  <c r="FE8" i="12"/>
  <c r="FF8" i="12" s="1"/>
  <c r="FD13" i="12"/>
  <c r="FD12" i="12"/>
  <c r="BM6" i="12"/>
  <c r="BM4" i="12"/>
  <c r="BN1" i="12"/>
  <c r="FA8" i="12" l="1"/>
  <c r="EZ13" i="12"/>
  <c r="EZ12" i="12"/>
  <c r="FE12" i="12"/>
  <c r="FE13" i="12"/>
  <c r="FO8" i="12"/>
  <c r="FL8" i="12"/>
  <c r="FK12" i="12"/>
  <c r="FL11" i="12"/>
  <c r="FK11" i="12"/>
  <c r="FK13" i="12"/>
  <c r="FH13" i="12"/>
  <c r="FI8" i="12"/>
  <c r="FJ8" i="12" s="1"/>
  <c r="FH12" i="12"/>
  <c r="BN6" i="12"/>
  <c r="BN4" i="12"/>
  <c r="BO1" i="12"/>
  <c r="FA13" i="12" l="1"/>
  <c r="FB8" i="12"/>
  <c r="FA12" i="12"/>
  <c r="FM8" i="12"/>
  <c r="FN8" i="12" s="1"/>
  <c r="FL12" i="12"/>
  <c r="FL13" i="12"/>
  <c r="FI13" i="12"/>
  <c r="FI12" i="12"/>
  <c r="FS8" i="12"/>
  <c r="FP8" i="12"/>
  <c r="FO12" i="12"/>
  <c r="FO11" i="12"/>
  <c r="FO13" i="12"/>
  <c r="FP11" i="12"/>
  <c r="BO4" i="12"/>
  <c r="BP1" i="12"/>
  <c r="BO6" i="12"/>
  <c r="FB13" i="12" l="1"/>
  <c r="FB12" i="12"/>
  <c r="FF12" i="12"/>
  <c r="FF13" i="12"/>
  <c r="FQ8" i="12"/>
  <c r="FR8" i="12" s="1"/>
  <c r="FP12" i="12"/>
  <c r="FP13" i="12"/>
  <c r="FT8" i="12"/>
  <c r="FS13" i="12"/>
  <c r="FT11" i="12"/>
  <c r="FS11" i="12"/>
  <c r="FW8" i="12"/>
  <c r="FS12" i="12"/>
  <c r="FM13" i="12"/>
  <c r="FM12" i="12"/>
  <c r="BP4" i="12"/>
  <c r="BQ1" i="12"/>
  <c r="BP6" i="12"/>
  <c r="FW13" i="12" l="1"/>
  <c r="FX11" i="12"/>
  <c r="GA8" i="12"/>
  <c r="FW11" i="12"/>
  <c r="FX8" i="12"/>
  <c r="FW12" i="12"/>
  <c r="FJ13" i="12"/>
  <c r="FJ12" i="12"/>
  <c r="FU8" i="12"/>
  <c r="FV8" i="12" s="1"/>
  <c r="FT13" i="12"/>
  <c r="FT12" i="12"/>
  <c r="FQ12" i="12"/>
  <c r="FQ13" i="12"/>
  <c r="BQ4" i="12"/>
  <c r="BR1" i="12"/>
  <c r="BQ6" i="12"/>
  <c r="GE8" i="12" l="1"/>
  <c r="GA12" i="12"/>
  <c r="GB11" i="12"/>
  <c r="GA11" i="12"/>
  <c r="GB8" i="12"/>
  <c r="GA13" i="12"/>
  <c r="FU12" i="12"/>
  <c r="FU13" i="12"/>
  <c r="FX13" i="12"/>
  <c r="FX12" i="12"/>
  <c r="FY8" i="12"/>
  <c r="FZ8" i="12" s="1"/>
  <c r="FN13" i="12"/>
  <c r="FN12" i="12"/>
  <c r="BR4" i="12"/>
  <c r="BR6" i="12"/>
  <c r="BS1" i="12"/>
  <c r="FY13" i="12" l="1"/>
  <c r="FY12" i="12"/>
  <c r="GB12" i="12"/>
  <c r="GC8" i="12"/>
  <c r="GD8" i="12" s="1"/>
  <c r="GB13" i="12"/>
  <c r="GF8" i="12"/>
  <c r="GE12" i="12"/>
  <c r="GF11" i="12"/>
  <c r="GI8" i="12"/>
  <c r="GE11" i="12"/>
  <c r="GE13" i="12"/>
  <c r="FR12" i="12"/>
  <c r="FR13" i="12"/>
  <c r="BT1" i="12"/>
  <c r="BS6" i="12"/>
  <c r="BS4" i="12"/>
  <c r="GJ11" i="12" l="1"/>
  <c r="GI11" i="12"/>
  <c r="GJ8" i="12"/>
  <c r="GM8" i="12"/>
  <c r="GQ8" i="12" s="1"/>
  <c r="GI13" i="12"/>
  <c r="GI12" i="12"/>
  <c r="FV13" i="12"/>
  <c r="FV12" i="12"/>
  <c r="GG8" i="12"/>
  <c r="GH8" i="12" s="1"/>
  <c r="GF12" i="12"/>
  <c r="GF13" i="12"/>
  <c r="GC13" i="12"/>
  <c r="GC12" i="12"/>
  <c r="BT6" i="12"/>
  <c r="BT4" i="12"/>
  <c r="BU1" i="12"/>
  <c r="GQ11" i="12" l="1"/>
  <c r="GQ13" i="12"/>
  <c r="GQ12" i="12"/>
  <c r="GR8" i="12"/>
  <c r="FZ13" i="12"/>
  <c r="FZ12" i="12"/>
  <c r="GG12" i="12"/>
  <c r="GG13" i="12"/>
  <c r="GN11" i="12"/>
  <c r="GM11" i="12"/>
  <c r="GM13" i="12"/>
  <c r="GN8" i="12"/>
  <c r="GM12" i="12"/>
  <c r="GK8" i="12"/>
  <c r="GL8" i="12" s="1"/>
  <c r="GJ13" i="12"/>
  <c r="GJ12" i="12"/>
  <c r="BU6" i="12"/>
  <c r="BU4" i="12"/>
  <c r="BV1" i="12"/>
  <c r="GR13" i="12" l="1"/>
  <c r="GS8" i="12"/>
  <c r="GR12" i="12"/>
  <c r="GK12" i="12"/>
  <c r="GK13" i="12"/>
  <c r="GN13" i="12"/>
  <c r="GO8" i="12"/>
  <c r="GP8" i="12" s="1"/>
  <c r="GN12" i="12"/>
  <c r="GD12" i="12"/>
  <c r="GD13" i="12"/>
  <c r="BV6" i="12"/>
  <c r="BV4" i="12"/>
  <c r="BW1" i="12"/>
  <c r="BX1" i="12" s="1"/>
  <c r="GT8" i="12" l="1"/>
  <c r="GS12" i="12"/>
  <c r="GS13" i="12"/>
  <c r="GH12" i="12"/>
  <c r="GH13" i="12"/>
  <c r="GO13" i="12"/>
  <c r="GO12" i="12"/>
  <c r="BY1" i="12"/>
  <c r="BX6" i="12"/>
  <c r="BX4" i="12"/>
  <c r="BW6" i="12"/>
  <c r="BW4" i="12"/>
  <c r="GU8" i="12" l="1"/>
  <c r="GT12" i="12"/>
  <c r="GT13" i="12"/>
  <c r="HA8" i="12"/>
  <c r="GL13" i="12"/>
  <c r="GL12" i="12"/>
  <c r="BZ1" i="12"/>
  <c r="CA1" i="12" s="1"/>
  <c r="BY4" i="12"/>
  <c r="BY6" i="12"/>
  <c r="GU12" i="12" l="1"/>
  <c r="GU13" i="12"/>
  <c r="GV8" i="12"/>
  <c r="HB11" i="12"/>
  <c r="HA11" i="12"/>
  <c r="HA13" i="12"/>
  <c r="HA12" i="12"/>
  <c r="HB8" i="12"/>
  <c r="HE8" i="12"/>
  <c r="GP13" i="12"/>
  <c r="GP12" i="12"/>
  <c r="CB1" i="12"/>
  <c r="CA6" i="12"/>
  <c r="CA4" i="12"/>
  <c r="BZ6" i="12"/>
  <c r="BZ4" i="12"/>
  <c r="GV12" i="12" l="1"/>
  <c r="GV13" i="12"/>
  <c r="GW8" i="12"/>
  <c r="HE12" i="12"/>
  <c r="HE13" i="12"/>
  <c r="HI8" i="12"/>
  <c r="HF8" i="12"/>
  <c r="HE11" i="12"/>
  <c r="HF11" i="12"/>
  <c r="HB12" i="12"/>
  <c r="HB13" i="12"/>
  <c r="HC8" i="12"/>
  <c r="HD8" i="12" s="1"/>
  <c r="CC1" i="12"/>
  <c r="CB6" i="12"/>
  <c r="CB4" i="12"/>
  <c r="GW13" i="12" l="1"/>
  <c r="GX8" i="12"/>
  <c r="GW12" i="12"/>
  <c r="HC12" i="12"/>
  <c r="HC13" i="12"/>
  <c r="HG8" i="12"/>
  <c r="HH8" i="12" s="1"/>
  <c r="HF13" i="12"/>
  <c r="HF12" i="12"/>
  <c r="HI12" i="12"/>
  <c r="HI11" i="12"/>
  <c r="HI13" i="12"/>
  <c r="HM8" i="12"/>
  <c r="HJ8" i="12"/>
  <c r="HJ11" i="12"/>
  <c r="CC4" i="12"/>
  <c r="CD1" i="12"/>
  <c r="CC6" i="12"/>
  <c r="GY8" i="12" l="1"/>
  <c r="GX13" i="12"/>
  <c r="GX12" i="12"/>
  <c r="HN8" i="12"/>
  <c r="HM12" i="12"/>
  <c r="HQ8" i="12"/>
  <c r="HM13" i="12"/>
  <c r="HN11" i="12"/>
  <c r="HM11" i="12"/>
  <c r="HJ12" i="12"/>
  <c r="HK8" i="12"/>
  <c r="HL8" i="12" s="1"/>
  <c r="HJ13" i="12"/>
  <c r="HG12" i="12"/>
  <c r="HG13" i="12"/>
  <c r="CE1" i="12"/>
  <c r="CD4" i="12"/>
  <c r="CD6" i="12"/>
  <c r="GY13" i="12" l="1"/>
  <c r="GZ8" i="12"/>
  <c r="GY12" i="12"/>
  <c r="HD13" i="12"/>
  <c r="HD12" i="12"/>
  <c r="HK12" i="12"/>
  <c r="HK13" i="12"/>
  <c r="HU8" i="12"/>
  <c r="HR8" i="12"/>
  <c r="HQ11" i="12"/>
  <c r="HQ12" i="12"/>
  <c r="HQ13" i="12"/>
  <c r="HR11" i="12"/>
  <c r="HO8" i="12"/>
  <c r="HP8" i="12" s="1"/>
  <c r="HN13" i="12"/>
  <c r="HN12" i="12"/>
  <c r="CF1" i="12"/>
  <c r="CE6" i="12"/>
  <c r="CE5" i="12"/>
  <c r="GZ13" i="12" l="1"/>
  <c r="GZ12" i="12"/>
  <c r="HO13" i="12"/>
  <c r="HO12" i="12"/>
  <c r="HR13" i="12"/>
  <c r="HS8" i="12"/>
  <c r="HT8" i="12" s="1"/>
  <c r="HR12" i="12"/>
  <c r="HU13" i="12"/>
  <c r="HV8" i="12"/>
  <c r="HU12" i="12"/>
  <c r="HV11" i="12"/>
  <c r="HY8" i="12"/>
  <c r="HU11" i="12"/>
  <c r="HH13" i="12"/>
  <c r="HH12" i="12"/>
  <c r="CF6" i="12"/>
  <c r="CG1" i="12"/>
  <c r="CF4" i="12"/>
  <c r="HL13" i="12" l="1"/>
  <c r="HL12" i="12"/>
  <c r="HV13" i="12"/>
  <c r="HV12" i="12"/>
  <c r="HW8" i="12"/>
  <c r="HX8" i="12" s="1"/>
  <c r="HY12" i="12"/>
  <c r="IC8" i="12"/>
  <c r="HZ11" i="12"/>
  <c r="HY11" i="12"/>
  <c r="HZ8" i="12"/>
  <c r="HY13" i="12"/>
  <c r="HS12" i="12"/>
  <c r="HS13" i="12"/>
  <c r="CH1" i="12"/>
  <c r="CG6" i="12"/>
  <c r="CG5" i="12"/>
  <c r="ID8" i="12" l="1"/>
  <c r="IC12" i="12"/>
  <c r="ID11" i="12"/>
  <c r="IC11" i="12"/>
  <c r="IG8" i="12"/>
  <c r="IC13" i="12"/>
  <c r="HW13" i="12"/>
  <c r="HW12" i="12"/>
  <c r="HP12" i="12"/>
  <c r="HP13" i="12"/>
  <c r="HZ12" i="12"/>
  <c r="IA8" i="12"/>
  <c r="IB8" i="12" s="1"/>
  <c r="HZ13" i="12"/>
  <c r="CI1" i="12"/>
  <c r="CH4" i="12"/>
  <c r="CH6" i="12"/>
  <c r="IA13" i="12" l="1"/>
  <c r="IA12" i="12"/>
  <c r="HT12" i="12"/>
  <c r="HT13" i="12"/>
  <c r="IG13" i="12"/>
  <c r="IH11" i="12"/>
  <c r="IG11" i="12"/>
  <c r="IH8" i="12"/>
  <c r="IK8" i="12"/>
  <c r="IO8" i="12" s="1"/>
  <c r="IG12" i="12"/>
  <c r="IE8" i="12"/>
  <c r="IF8" i="12" s="1"/>
  <c r="ID12" i="12"/>
  <c r="ID13" i="12"/>
  <c r="CI6" i="12"/>
  <c r="CJ1" i="12"/>
  <c r="CI5" i="12"/>
  <c r="IO11" i="12" l="1"/>
  <c r="IO13" i="12"/>
  <c r="IP8" i="12"/>
  <c r="IO12" i="12"/>
  <c r="IH13" i="12"/>
  <c r="II8" i="12"/>
  <c r="IJ8" i="12" s="1"/>
  <c r="IH12" i="12"/>
  <c r="IE12" i="12"/>
  <c r="IE13" i="12"/>
  <c r="IL11" i="12"/>
  <c r="IK11" i="12"/>
  <c r="IL8" i="12"/>
  <c r="IK13" i="12"/>
  <c r="IK12" i="12"/>
  <c r="HX13" i="12"/>
  <c r="HX12" i="12"/>
  <c r="CJ4" i="12"/>
  <c r="CJ6" i="12"/>
  <c r="CK1" i="12"/>
  <c r="IQ8" i="12" l="1"/>
  <c r="IP12" i="12"/>
  <c r="IP13" i="12"/>
  <c r="IL13" i="12"/>
  <c r="IM8" i="12"/>
  <c r="IN8" i="12" s="1"/>
  <c r="IL12" i="12"/>
  <c r="IB13" i="12"/>
  <c r="IB12" i="12"/>
  <c r="II12" i="12"/>
  <c r="II13" i="12"/>
  <c r="CK6" i="12"/>
  <c r="CK4" i="12"/>
  <c r="CL1" i="12"/>
  <c r="IQ13" i="12" l="1"/>
  <c r="IR8" i="12"/>
  <c r="IQ12" i="12"/>
  <c r="IF12" i="12"/>
  <c r="IF13" i="12"/>
  <c r="IM13" i="12"/>
  <c r="IM12" i="12"/>
  <c r="CL4" i="12"/>
  <c r="CM1" i="12"/>
  <c r="CL6" i="12"/>
  <c r="IS8" i="12" l="1"/>
  <c r="IR12" i="12"/>
  <c r="IR13" i="12"/>
  <c r="IY8" i="12"/>
  <c r="IJ12" i="12"/>
  <c r="IJ13" i="12"/>
  <c r="CM6" i="12"/>
  <c r="CM5" i="12"/>
  <c r="CN1" i="12"/>
  <c r="IS13" i="12" l="1"/>
  <c r="IT8" i="12"/>
  <c r="IS12" i="12"/>
  <c r="IY13" i="12"/>
  <c r="IY11" i="12"/>
  <c r="IZ8" i="12"/>
  <c r="IY12" i="12"/>
  <c r="JC8" i="12"/>
  <c r="IZ11" i="12"/>
  <c r="IN13" i="12"/>
  <c r="IN12" i="12"/>
  <c r="CO1" i="12"/>
  <c r="CN6" i="12"/>
  <c r="CN4" i="12"/>
  <c r="IT13" i="12" l="1"/>
  <c r="IU8" i="12"/>
  <c r="IT12" i="12"/>
  <c r="JC13" i="12"/>
  <c r="JC12" i="12"/>
  <c r="JG8" i="12"/>
  <c r="JD8" i="12"/>
  <c r="JD11" i="12"/>
  <c r="JC11" i="12"/>
  <c r="IZ12" i="12"/>
  <c r="IZ13" i="12"/>
  <c r="JA8" i="12"/>
  <c r="JB8" i="12" s="1"/>
  <c r="CO4" i="12"/>
  <c r="CP1" i="12"/>
  <c r="CO6" i="12"/>
  <c r="IU13" i="12" l="1"/>
  <c r="IU12" i="12"/>
  <c r="IV8" i="12"/>
  <c r="JA13" i="12"/>
  <c r="JA12" i="12"/>
  <c r="JD13" i="12"/>
  <c r="JD12" i="12"/>
  <c r="JE8" i="12"/>
  <c r="JF8" i="12" s="1"/>
  <c r="JK8" i="12"/>
  <c r="JG11" i="12"/>
  <c r="JG12" i="12"/>
  <c r="JH8" i="12"/>
  <c r="JG13" i="12"/>
  <c r="JH11" i="12"/>
  <c r="CQ1" i="12"/>
  <c r="CP6" i="12"/>
  <c r="CP5" i="12"/>
  <c r="IV13" i="12" l="1"/>
  <c r="IV12" i="12"/>
  <c r="IW8" i="12"/>
  <c r="JI8" i="12"/>
  <c r="JJ8" i="12" s="1"/>
  <c r="JH12" i="12"/>
  <c r="JH13" i="12"/>
  <c r="JL8" i="12"/>
  <c r="JK12" i="12"/>
  <c r="JK11" i="12"/>
  <c r="JK13" i="12"/>
  <c r="JO8" i="12"/>
  <c r="JL11" i="12"/>
  <c r="JE13" i="12"/>
  <c r="JE12" i="12"/>
  <c r="CQ6" i="12"/>
  <c r="CR1" i="12"/>
  <c r="CQ4" i="12"/>
  <c r="IW13" i="12" l="1"/>
  <c r="IX8" i="12"/>
  <c r="IW12" i="12"/>
  <c r="JB13" i="12"/>
  <c r="JB12" i="12"/>
  <c r="JO13" i="12"/>
  <c r="JO12" i="12"/>
  <c r="JP11" i="12"/>
  <c r="JO11" i="12"/>
  <c r="JS8" i="12"/>
  <c r="JP8" i="12"/>
  <c r="JM8" i="12"/>
  <c r="JN8" i="12" s="1"/>
  <c r="JL12" i="12"/>
  <c r="JL13" i="12"/>
  <c r="JI13" i="12"/>
  <c r="JI12" i="12"/>
  <c r="CR5" i="12"/>
  <c r="CS1" i="12"/>
  <c r="CR6" i="12"/>
  <c r="IX13" i="12" l="1"/>
  <c r="IX12" i="12"/>
  <c r="JM12" i="12"/>
  <c r="JM13" i="12"/>
  <c r="JP12" i="12"/>
  <c r="JP13" i="12"/>
  <c r="JQ8" i="12"/>
  <c r="JR8" i="12" s="1"/>
  <c r="JS13" i="12"/>
  <c r="JS11" i="12"/>
  <c r="JS12" i="12"/>
  <c r="JT11" i="12"/>
  <c r="JW8" i="12"/>
  <c r="JT8" i="12"/>
  <c r="JF13" i="12"/>
  <c r="JF12" i="12"/>
  <c r="CT1" i="12"/>
  <c r="CS6" i="12"/>
  <c r="CS4" i="12"/>
  <c r="JQ13" i="12" l="1"/>
  <c r="JQ12" i="12"/>
  <c r="JT13" i="12"/>
  <c r="JU8" i="12"/>
  <c r="JV8" i="12" s="1"/>
  <c r="JT12" i="12"/>
  <c r="KA8" i="12"/>
  <c r="JW12" i="12"/>
  <c r="JW13" i="12"/>
  <c r="JX11" i="12"/>
  <c r="JW11" i="12"/>
  <c r="JX8" i="12"/>
  <c r="JJ12" i="12"/>
  <c r="JJ13" i="12"/>
  <c r="CT5" i="12"/>
  <c r="CU1" i="12"/>
  <c r="CT6" i="12"/>
  <c r="JN12" i="12" l="1"/>
  <c r="JN13" i="12"/>
  <c r="KB8" i="12"/>
  <c r="KA12" i="12"/>
  <c r="KB11" i="12"/>
  <c r="KA11" i="12"/>
  <c r="KE8" i="12"/>
  <c r="KA13" i="12"/>
  <c r="JU13" i="12"/>
  <c r="JU12" i="12"/>
  <c r="JY8" i="12"/>
  <c r="JZ8" i="12" s="1"/>
  <c r="JX12" i="12"/>
  <c r="JX13" i="12"/>
  <c r="CU4" i="12"/>
  <c r="CU6" i="12"/>
  <c r="CV1" i="12"/>
  <c r="JR13" i="12" l="1"/>
  <c r="JR12" i="12"/>
  <c r="JY12" i="12"/>
  <c r="JY13" i="12"/>
  <c r="KF11" i="12"/>
  <c r="KE11" i="12"/>
  <c r="KI8" i="12"/>
  <c r="KM8" i="12" s="1"/>
  <c r="KE12" i="12"/>
  <c r="KE13" i="12"/>
  <c r="KF8" i="12"/>
  <c r="KC8" i="12"/>
  <c r="KD8" i="12" s="1"/>
  <c r="KB12" i="12"/>
  <c r="KB13" i="12"/>
  <c r="CV6" i="12"/>
  <c r="CV5" i="12"/>
  <c r="CW1" i="12"/>
  <c r="KM11" i="12" l="1"/>
  <c r="KN8" i="12"/>
  <c r="KM13" i="12"/>
  <c r="KM12" i="12"/>
  <c r="KF13" i="12"/>
  <c r="KF12" i="12"/>
  <c r="KG8" i="12"/>
  <c r="KH8" i="12" s="1"/>
  <c r="KJ11" i="12"/>
  <c r="KI11" i="12"/>
  <c r="KI13" i="12"/>
  <c r="KJ8" i="12"/>
  <c r="KI12" i="12"/>
  <c r="JV13" i="12"/>
  <c r="JV12" i="12"/>
  <c r="KC12" i="12"/>
  <c r="KC13" i="12"/>
  <c r="CW4" i="12"/>
  <c r="CW6" i="12"/>
  <c r="KN13" i="12" l="1"/>
  <c r="KO8" i="12"/>
  <c r="KN12" i="12"/>
  <c r="JZ12" i="12"/>
  <c r="JZ13" i="12"/>
  <c r="KJ13" i="12"/>
  <c r="KJ12" i="12"/>
  <c r="KK8" i="12"/>
  <c r="KL8" i="12" s="1"/>
  <c r="KG12" i="12"/>
  <c r="KG13" i="12"/>
  <c r="KP8" i="12" l="1"/>
  <c r="KO13" i="12"/>
  <c r="KO12" i="12"/>
  <c r="KD12" i="12"/>
  <c r="KD13" i="12"/>
  <c r="KK13" i="12"/>
  <c r="KK12" i="12"/>
  <c r="KQ8" i="12" l="1"/>
  <c r="KP13" i="12"/>
  <c r="KP12" i="12"/>
  <c r="KW8" i="12"/>
  <c r="KH13" i="12"/>
  <c r="KH12" i="12"/>
  <c r="KQ12" i="12" l="1"/>
  <c r="KQ13" i="12"/>
  <c r="KR8" i="12"/>
  <c r="KW13" i="12"/>
  <c r="LA8" i="12"/>
  <c r="KW12" i="12"/>
  <c r="KX11" i="12"/>
  <c r="KW11" i="12"/>
  <c r="KX8" i="12"/>
  <c r="KL13" i="12"/>
  <c r="KL12" i="12"/>
  <c r="KS8" i="12" l="1"/>
  <c r="KR12" i="12"/>
  <c r="KR13" i="12"/>
  <c r="KY8" i="12"/>
  <c r="KZ8" i="12" s="1"/>
  <c r="KX13" i="12"/>
  <c r="KX12" i="12"/>
  <c r="LB8" i="12"/>
  <c r="LA11" i="12"/>
  <c r="LE8" i="12"/>
  <c r="LA12" i="12"/>
  <c r="LB11" i="12"/>
  <c r="LA13" i="12"/>
  <c r="KT8" i="12" l="1"/>
  <c r="KS13" i="12"/>
  <c r="KS12" i="12"/>
  <c r="LE13" i="12"/>
  <c r="LE12" i="12"/>
  <c r="LF11" i="12"/>
  <c r="LI8" i="12"/>
  <c r="LF8" i="12"/>
  <c r="LE11" i="12"/>
  <c r="LB12" i="12"/>
  <c r="LC8" i="12"/>
  <c r="LD8" i="12" s="1"/>
  <c r="LB13" i="12"/>
  <c r="KY13" i="12"/>
  <c r="KY12" i="12"/>
  <c r="KU8" i="12" l="1"/>
  <c r="KT13" i="12"/>
  <c r="KT12" i="12"/>
  <c r="LC12" i="12"/>
  <c r="LC13" i="12"/>
  <c r="LG8" i="12"/>
  <c r="LH8" i="12" s="1"/>
  <c r="LF12" i="12"/>
  <c r="LF13" i="12"/>
  <c r="LJ11" i="12"/>
  <c r="LI11" i="12"/>
  <c r="LJ8" i="12"/>
  <c r="LI13" i="12"/>
  <c r="LM8" i="12"/>
  <c r="LI12" i="12"/>
  <c r="KU13" i="12" l="1"/>
  <c r="KV8" i="12"/>
  <c r="KU12" i="12"/>
  <c r="LM11" i="12"/>
  <c r="LN8" i="12"/>
  <c r="LM13" i="12"/>
  <c r="LM12" i="12"/>
  <c r="LQ8" i="12"/>
  <c r="LN11" i="12"/>
  <c r="LJ13" i="12"/>
  <c r="LK8" i="12"/>
  <c r="LL8" i="12" s="1"/>
  <c r="LJ12" i="12"/>
  <c r="LG12" i="12"/>
  <c r="LG13" i="12"/>
  <c r="KZ12" i="12"/>
  <c r="KZ13" i="12"/>
  <c r="KV13" i="12" l="1"/>
  <c r="KV12" i="12"/>
  <c r="LD13" i="12"/>
  <c r="LD12" i="12"/>
  <c r="LR11" i="12"/>
  <c r="LR8" i="12"/>
  <c r="LQ13" i="12"/>
  <c r="LQ11" i="12"/>
  <c r="LQ12" i="12"/>
  <c r="LU8" i="12"/>
  <c r="LK13" i="12"/>
  <c r="LK12" i="12"/>
  <c r="LN13" i="12"/>
  <c r="LO8" i="12"/>
  <c r="LP8" i="12" s="1"/>
  <c r="LN12" i="12"/>
  <c r="LH13" i="12" l="1"/>
  <c r="LH12" i="12"/>
  <c r="LS8" i="12"/>
  <c r="LT8" i="12" s="1"/>
  <c r="LR12" i="12"/>
  <c r="LR13" i="12"/>
  <c r="LO12" i="12"/>
  <c r="LO13" i="12"/>
  <c r="LV8" i="12"/>
  <c r="LV11" i="12"/>
  <c r="LU11" i="12"/>
  <c r="LU13" i="12"/>
  <c r="LY8" i="12"/>
  <c r="LU12" i="12"/>
  <c r="LL12" i="12" l="1"/>
  <c r="LL13" i="12"/>
  <c r="LY11" i="12"/>
  <c r="LY13" i="12"/>
  <c r="MC8" i="12"/>
  <c r="LZ8" i="12"/>
  <c r="LY12" i="12"/>
  <c r="LZ11" i="12"/>
  <c r="LW8" i="12"/>
  <c r="LX8" i="12" s="1"/>
  <c r="LV12" i="12"/>
  <c r="LV13" i="12"/>
  <c r="LS12" i="12"/>
  <c r="LS13" i="12"/>
  <c r="LP13" i="12" l="1"/>
  <c r="LP12" i="12"/>
  <c r="LW12" i="12"/>
  <c r="LW13" i="12"/>
  <c r="LZ13" i="12"/>
  <c r="MA8" i="12"/>
  <c r="MB8" i="12" s="1"/>
  <c r="LZ12" i="12"/>
  <c r="MG8" i="12"/>
  <c r="MK8" i="12" s="1"/>
  <c r="MD8" i="12"/>
  <c r="MD11" i="12"/>
  <c r="MC11" i="12"/>
  <c r="MC13" i="12"/>
  <c r="MC12" i="12"/>
  <c r="MK11" i="12" l="1"/>
  <c r="MK13" i="12"/>
  <c r="MK12" i="12"/>
  <c r="ML8" i="12"/>
  <c r="MH11" i="12"/>
  <c r="MG11" i="12"/>
  <c r="MH8" i="12"/>
  <c r="MG13" i="12"/>
  <c r="MG12" i="12"/>
  <c r="MA13" i="12"/>
  <c r="MA12" i="12"/>
  <c r="MD12" i="12"/>
  <c r="MD13" i="12"/>
  <c r="ME8" i="12"/>
  <c r="MF8" i="12" s="1"/>
  <c r="LT13" i="12"/>
  <c r="LT12" i="12"/>
  <c r="ML13" i="12" l="1"/>
  <c r="MM8" i="12"/>
  <c r="ML12" i="12"/>
  <c r="LX12" i="12"/>
  <c r="LX13" i="12"/>
  <c r="ME13" i="12"/>
  <c r="ME12" i="12"/>
  <c r="MI8" i="12"/>
  <c r="MJ8" i="12" s="1"/>
  <c r="MH12" i="12"/>
  <c r="MH13" i="12"/>
  <c r="MM13" i="12" l="1"/>
  <c r="MN8" i="12"/>
  <c r="MM12" i="12"/>
  <c r="MI12" i="12"/>
  <c r="MI13" i="12"/>
  <c r="MB12" i="12"/>
  <c r="MB13" i="12"/>
  <c r="MN13" i="12" l="1"/>
  <c r="MN12" i="12"/>
  <c r="MO8" i="12"/>
  <c r="MU8" i="12"/>
  <c r="MF13" i="12"/>
  <c r="MF12" i="12"/>
  <c r="MP8" i="12" l="1"/>
  <c r="MO12" i="12"/>
  <c r="MO13" i="12"/>
  <c r="MU11" i="12"/>
  <c r="MU13" i="12"/>
  <c r="MY8" i="12"/>
  <c r="MV8" i="12"/>
  <c r="MV11" i="12"/>
  <c r="MU12" i="12"/>
  <c r="MJ13" i="12"/>
  <c r="MJ12" i="12"/>
  <c r="MP13" i="12" l="1"/>
  <c r="MQ8" i="12"/>
  <c r="MP12" i="12"/>
  <c r="MV12" i="12"/>
  <c r="MV13" i="12"/>
  <c r="MW8" i="12"/>
  <c r="MX8" i="12" s="1"/>
  <c r="MY13" i="12"/>
  <c r="MY12" i="12"/>
  <c r="MZ11" i="12"/>
  <c r="NC8" i="12"/>
  <c r="MZ8" i="12"/>
  <c r="MY11" i="12"/>
  <c r="MR8" i="12" l="1"/>
  <c r="MQ13" i="12"/>
  <c r="MQ12" i="12"/>
  <c r="MW13" i="12"/>
  <c r="MW12" i="12"/>
  <c r="MZ13" i="12"/>
  <c r="MZ12" i="12"/>
  <c r="NA8" i="12"/>
  <c r="NB8" i="12" s="1"/>
  <c r="NG8" i="12"/>
  <c r="ND8" i="12"/>
  <c r="NC11" i="12"/>
  <c r="NC13" i="12"/>
  <c r="NC12" i="12"/>
  <c r="ND11" i="12"/>
  <c r="MR13" i="12" l="1"/>
  <c r="MS8" i="12"/>
  <c r="MR12" i="12"/>
  <c r="NE8" i="12"/>
  <c r="NF8" i="12" s="1"/>
  <c r="ND12" i="12"/>
  <c r="ND13" i="12"/>
  <c r="NA13" i="12"/>
  <c r="NA12" i="12"/>
  <c r="NH8" i="12"/>
  <c r="NG12" i="12"/>
  <c r="NG13" i="12"/>
  <c r="NH11" i="12"/>
  <c r="NG11" i="12"/>
  <c r="NK8" i="12"/>
  <c r="MS13" i="12" l="1"/>
  <c r="MS12" i="12"/>
  <c r="MT8" i="12"/>
  <c r="NI8" i="12"/>
  <c r="NJ8" i="12" s="1"/>
  <c r="NH12" i="12"/>
  <c r="NH13" i="12"/>
  <c r="MX13" i="12"/>
  <c r="MX12" i="12"/>
  <c r="NO8" i="12"/>
  <c r="NK13" i="12"/>
  <c r="NK12" i="12"/>
  <c r="NL11" i="12"/>
  <c r="NK11" i="12"/>
  <c r="NL8" i="12"/>
  <c r="NE12" i="12"/>
  <c r="NE13" i="12"/>
  <c r="MT13" i="12" l="1"/>
  <c r="MT12" i="12"/>
  <c r="NB13" i="12"/>
  <c r="NB12" i="12"/>
  <c r="NL13" i="12"/>
  <c r="NM8" i="12"/>
  <c r="NN8" i="12" s="1"/>
  <c r="NL12" i="12"/>
  <c r="NO13" i="12"/>
  <c r="NP11" i="12"/>
  <c r="NS8" i="12"/>
  <c r="NO11" i="12"/>
  <c r="NP8" i="12"/>
  <c r="NO12" i="12"/>
  <c r="NI12" i="12"/>
  <c r="NI13" i="12"/>
  <c r="NW8" i="12" l="1"/>
  <c r="NS13" i="12"/>
  <c r="NT11" i="12"/>
  <c r="NS11" i="12"/>
  <c r="NT8" i="12"/>
  <c r="NS12" i="12"/>
  <c r="NP13" i="12"/>
  <c r="NP12" i="12"/>
  <c r="NQ8" i="12"/>
  <c r="NR8" i="12" s="1"/>
  <c r="NM12" i="12"/>
  <c r="NM13" i="12"/>
  <c r="NF12" i="12"/>
  <c r="NF13" i="12"/>
  <c r="NQ13" i="12" l="1"/>
  <c r="NQ12" i="12"/>
  <c r="NJ12" i="12"/>
  <c r="NJ13" i="12"/>
  <c r="NU8" i="12"/>
  <c r="NV8" i="12" s="1"/>
  <c r="NT12" i="12"/>
  <c r="NT13" i="12"/>
  <c r="NX8" i="12"/>
  <c r="NW12" i="12"/>
  <c r="NX11" i="12"/>
  <c r="NW11" i="12"/>
  <c r="NW13" i="12"/>
  <c r="OA8" i="12"/>
  <c r="OB11" i="12" l="1"/>
  <c r="OA11" i="12"/>
  <c r="OA13" i="12"/>
  <c r="OB8" i="12"/>
  <c r="OE8" i="12"/>
  <c r="OI8" i="12" s="1"/>
  <c r="OA12" i="12"/>
  <c r="NN13" i="12"/>
  <c r="NN12" i="12"/>
  <c r="NY8" i="12"/>
  <c r="NZ8" i="12" s="1"/>
  <c r="NX12" i="12"/>
  <c r="NX13" i="12"/>
  <c r="NU12" i="12"/>
  <c r="NU13" i="12"/>
  <c r="OI11" i="12" l="1"/>
  <c r="OJ8" i="12"/>
  <c r="OI13" i="12"/>
  <c r="OI12" i="12"/>
  <c r="NY12" i="12"/>
  <c r="NY13" i="12"/>
  <c r="NR13" i="12"/>
  <c r="NR12" i="12"/>
  <c r="OF11" i="12"/>
  <c r="OE11" i="12"/>
  <c r="OF8" i="12"/>
  <c r="OE13" i="12"/>
  <c r="OE12" i="12"/>
  <c r="OB13" i="12"/>
  <c r="OC8" i="12"/>
  <c r="OD8" i="12" s="1"/>
  <c r="OB12" i="12"/>
  <c r="OK8" i="12" l="1"/>
  <c r="OJ12" i="12"/>
  <c r="OJ13" i="12"/>
  <c r="OC12" i="12"/>
  <c r="OC13" i="12"/>
  <c r="OF13" i="12"/>
  <c r="OF12" i="12"/>
  <c r="OG8" i="12"/>
  <c r="OH8" i="12" s="1"/>
  <c r="NV12" i="12"/>
  <c r="NV13" i="12"/>
  <c r="OL8" i="12" l="1"/>
  <c r="OK13" i="12"/>
  <c r="OK12" i="12"/>
  <c r="OG13" i="12"/>
  <c r="OG12" i="12"/>
  <c r="NZ12" i="12"/>
  <c r="NZ13" i="12"/>
  <c r="OL13" i="12" l="1"/>
  <c r="OL12" i="12"/>
  <c r="OM8" i="12"/>
  <c r="OD13" i="12"/>
  <c r="OD12" i="12"/>
  <c r="OS8" i="12"/>
  <c r="OM13" i="12" l="1"/>
  <c r="ON8" i="12"/>
  <c r="OM12" i="12"/>
  <c r="OW8" i="12"/>
  <c r="OS12" i="12"/>
  <c r="OS13" i="12"/>
  <c r="OT8" i="12"/>
  <c r="OT11" i="12"/>
  <c r="OS11" i="12"/>
  <c r="OH13" i="12"/>
  <c r="OH12" i="12"/>
  <c r="OO8" i="12" l="1"/>
  <c r="ON13" i="12"/>
  <c r="ON12" i="12"/>
  <c r="OT12" i="12"/>
  <c r="OT13" i="12"/>
  <c r="OU8" i="12"/>
  <c r="OV8" i="12" s="1"/>
  <c r="OW13" i="12"/>
  <c r="OX11" i="12"/>
  <c r="PA8" i="12"/>
  <c r="OW12" i="12"/>
  <c r="OX8" i="12"/>
  <c r="OW11" i="12"/>
  <c r="OO12" i="12" l="1"/>
  <c r="OO13" i="12"/>
  <c r="OP8" i="12"/>
  <c r="PE8" i="12"/>
  <c r="PB11" i="12"/>
  <c r="PB8" i="12"/>
  <c r="PA13" i="12"/>
  <c r="PA12" i="12"/>
  <c r="PA11" i="12"/>
  <c r="OX12" i="12"/>
  <c r="OX13" i="12"/>
  <c r="OY8" i="12"/>
  <c r="OZ8" i="12" s="1"/>
  <c r="OU13" i="12"/>
  <c r="OU12" i="12"/>
  <c r="OP12" i="12" l="1"/>
  <c r="OP13" i="12"/>
  <c r="OQ8" i="12"/>
  <c r="OY13" i="12"/>
  <c r="OY12" i="12"/>
  <c r="PC8" i="12"/>
  <c r="PD8" i="12" s="1"/>
  <c r="PB12" i="12"/>
  <c r="PB13" i="12"/>
  <c r="PF8" i="12"/>
  <c r="PE12" i="12"/>
  <c r="PE13" i="12"/>
  <c r="PE11" i="12"/>
  <c r="PI8" i="12"/>
  <c r="PF11" i="12"/>
  <c r="OQ13" i="12" l="1"/>
  <c r="OR8" i="12"/>
  <c r="OQ12" i="12"/>
  <c r="PM8" i="12"/>
  <c r="PJ8" i="12"/>
  <c r="PI13" i="12"/>
  <c r="PJ11" i="12"/>
  <c r="PI11" i="12"/>
  <c r="PI12" i="12"/>
  <c r="PG8" i="12"/>
  <c r="PH8" i="12" s="1"/>
  <c r="PF12" i="12"/>
  <c r="PF13" i="12"/>
  <c r="PC12" i="12"/>
  <c r="PC13" i="12"/>
  <c r="OV13" i="12"/>
  <c r="OV12" i="12"/>
  <c r="OR13" i="12" l="1"/>
  <c r="OR12" i="12"/>
  <c r="PG12" i="12"/>
  <c r="PG13" i="12"/>
  <c r="OZ13" i="12"/>
  <c r="OZ12" i="12"/>
  <c r="PJ13" i="12"/>
  <c r="PK8" i="12"/>
  <c r="PL8" i="12" s="1"/>
  <c r="PJ12" i="12"/>
  <c r="PQ8" i="12"/>
  <c r="PM13" i="12"/>
  <c r="PN11" i="12"/>
  <c r="PM11" i="12"/>
  <c r="PN8" i="12"/>
  <c r="PM12" i="12"/>
  <c r="PN13" i="12" l="1"/>
  <c r="PO8" i="12"/>
  <c r="PP8" i="12" s="1"/>
  <c r="PN12" i="12"/>
  <c r="PR11" i="12"/>
  <c r="PQ11" i="12"/>
  <c r="PR8" i="12"/>
  <c r="PU8" i="12"/>
  <c r="PQ12" i="12"/>
  <c r="PQ13" i="12"/>
  <c r="PK13" i="12"/>
  <c r="PK12" i="12"/>
  <c r="PD12" i="12"/>
  <c r="PD13" i="12"/>
  <c r="PU12" i="12" l="1"/>
  <c r="PV11" i="12"/>
  <c r="PV8" i="12"/>
  <c r="PU11" i="12"/>
  <c r="PY8" i="12"/>
  <c r="PU13" i="12"/>
  <c r="PS8" i="12"/>
  <c r="PT8" i="12" s="1"/>
  <c r="PR12" i="12"/>
  <c r="PR13" i="12"/>
  <c r="PO13" i="12"/>
  <c r="PO12" i="12"/>
  <c r="PH12" i="12"/>
  <c r="PH13" i="12"/>
  <c r="PW8" i="12" l="1"/>
  <c r="PX8" i="12" s="1"/>
  <c r="PV13" i="12"/>
  <c r="PV12" i="12"/>
  <c r="PZ11" i="12"/>
  <c r="PY11" i="12"/>
  <c r="PZ8" i="12"/>
  <c r="PY12" i="12"/>
  <c r="PY13" i="12"/>
  <c r="QC8" i="12"/>
  <c r="QG8" i="12" s="1"/>
  <c r="PS12" i="12"/>
  <c r="PS13" i="12"/>
  <c r="PL13" i="12"/>
  <c r="PL12" i="12"/>
  <c r="QG11" i="12" l="1"/>
  <c r="QH8" i="12"/>
  <c r="QG13" i="12"/>
  <c r="QG12" i="12"/>
  <c r="QD11" i="12"/>
  <c r="QC11" i="12"/>
  <c r="QC13" i="12"/>
  <c r="QD8" i="12"/>
  <c r="QC12" i="12"/>
  <c r="PP13" i="12"/>
  <c r="PP12" i="12"/>
  <c r="QA8" i="12"/>
  <c r="QB8" i="12" s="1"/>
  <c r="PZ13" i="12"/>
  <c r="PZ12" i="12"/>
  <c r="PW12" i="12"/>
  <c r="PW13" i="12"/>
  <c r="QI8" i="12" l="1"/>
  <c r="QH13" i="12"/>
  <c r="QH12" i="12"/>
  <c r="QD13" i="12"/>
  <c r="QD12" i="12"/>
  <c r="QE8" i="12"/>
  <c r="QF8" i="12" s="1"/>
  <c r="PT12" i="12"/>
  <c r="PT13" i="12"/>
  <c r="QA13" i="12"/>
  <c r="QA12" i="12"/>
  <c r="QJ8" i="12" l="1"/>
  <c r="QI13" i="12"/>
  <c r="QI12" i="12"/>
  <c r="QE13" i="12"/>
  <c r="QE12" i="12"/>
  <c r="PX12" i="12"/>
  <c r="PX13" i="12"/>
  <c r="QK8" i="12" l="1"/>
  <c r="QJ12" i="12"/>
  <c r="QJ13" i="12"/>
  <c r="QB13" i="12"/>
  <c r="QB12" i="12"/>
  <c r="QQ8" i="12"/>
  <c r="QL8" i="12" l="1"/>
  <c r="QK13" i="12"/>
  <c r="QK12" i="12"/>
  <c r="QQ13" i="12"/>
  <c r="QU8" i="12"/>
  <c r="QR8" i="12"/>
  <c r="QR11" i="12"/>
  <c r="QQ12" i="12"/>
  <c r="QQ11" i="12"/>
  <c r="QF13" i="12"/>
  <c r="QF12" i="12"/>
  <c r="QL12" i="12" l="1"/>
  <c r="QL13" i="12"/>
  <c r="QM8" i="12"/>
  <c r="QS8" i="12"/>
  <c r="QT8" i="12" s="1"/>
  <c r="QR13" i="12"/>
  <c r="QR12" i="12"/>
  <c r="QV8" i="12"/>
  <c r="QU12" i="12"/>
  <c r="QU11" i="12"/>
  <c r="QV11" i="12"/>
  <c r="QU13" i="12"/>
  <c r="QY8" i="12"/>
  <c r="QM13" i="12" l="1"/>
  <c r="QN8" i="12"/>
  <c r="QM12" i="12"/>
  <c r="QZ8" i="12"/>
  <c r="RC8" i="12"/>
  <c r="QY12" i="12"/>
  <c r="QZ11" i="12"/>
  <c r="QY11" i="12"/>
  <c r="QY13" i="12"/>
  <c r="QV12" i="12"/>
  <c r="QV13" i="12"/>
  <c r="QW8" i="12"/>
  <c r="QX8" i="12" s="1"/>
  <c r="QS12" i="12"/>
  <c r="QS13" i="12"/>
  <c r="QN12" i="12" l="1"/>
  <c r="QN13" i="12"/>
  <c r="QO8" i="12"/>
  <c r="QW13" i="12"/>
  <c r="QW12" i="12"/>
  <c r="RD8" i="12"/>
  <c r="RC12" i="12"/>
  <c r="RC13" i="12"/>
  <c r="RD11" i="12"/>
  <c r="RC11" i="12"/>
  <c r="RG8" i="12"/>
  <c r="RA8" i="12"/>
  <c r="RB8" i="12" s="1"/>
  <c r="QZ12" i="12"/>
  <c r="QZ13" i="12"/>
  <c r="QO13" i="12" l="1"/>
  <c r="QP8" i="12"/>
  <c r="QO12" i="12"/>
  <c r="RE8" i="12"/>
  <c r="RF8" i="12" s="1"/>
  <c r="RD12" i="12"/>
  <c r="RD13" i="12"/>
  <c r="RA12" i="12"/>
  <c r="RA13" i="12"/>
  <c r="RH11" i="12"/>
  <c r="RG11" i="12"/>
  <c r="RH8" i="12"/>
  <c r="RK8" i="12"/>
  <c r="RG13" i="12"/>
  <c r="RG12" i="12"/>
  <c r="QT13" i="12"/>
  <c r="QT12" i="12"/>
  <c r="QP13" i="12" l="1"/>
  <c r="QP12" i="12"/>
  <c r="QX13" i="12"/>
  <c r="QX12" i="12"/>
  <c r="RI8" i="12"/>
  <c r="RJ8" i="12" s="1"/>
  <c r="RH13" i="12"/>
  <c r="RH12" i="12"/>
  <c r="RK12" i="12"/>
  <c r="RK13" i="12"/>
  <c r="RL8" i="12"/>
  <c r="RK11" i="12"/>
  <c r="RL11" i="12"/>
  <c r="RO8" i="12"/>
  <c r="RE12" i="12"/>
  <c r="RE13" i="12"/>
  <c r="RS8" i="12" l="1"/>
  <c r="RP11" i="12"/>
  <c r="RO12" i="12"/>
  <c r="RP8" i="12"/>
  <c r="RO11" i="12"/>
  <c r="RO13" i="12"/>
  <c r="RM8" i="12"/>
  <c r="RN8" i="12" s="1"/>
  <c r="RL12" i="12"/>
  <c r="RL13" i="12"/>
  <c r="RB12" i="12"/>
  <c r="RB13" i="12"/>
  <c r="RI12" i="12"/>
  <c r="RI13" i="12"/>
  <c r="RM13" i="12" l="1"/>
  <c r="RM12" i="12"/>
  <c r="RF12" i="12"/>
  <c r="RF13" i="12"/>
  <c r="RQ8" i="12"/>
  <c r="RR8" i="12" s="1"/>
  <c r="RP12" i="12"/>
  <c r="RP13" i="12"/>
  <c r="RT8" i="12"/>
  <c r="RS11" i="12"/>
  <c r="RS13" i="12"/>
  <c r="RS12" i="12"/>
  <c r="RT11" i="12"/>
  <c r="RW8" i="12"/>
  <c r="RQ12" i="12" l="1"/>
  <c r="RQ13" i="12"/>
  <c r="RX11" i="12"/>
  <c r="SA8" i="12"/>
  <c r="SE8" i="12" s="1"/>
  <c r="RX8" i="12"/>
  <c r="RW11" i="12"/>
  <c r="RW13" i="12"/>
  <c r="RW12" i="12"/>
  <c r="RT13" i="12"/>
  <c r="RU8" i="12"/>
  <c r="RV8" i="12" s="1"/>
  <c r="RT12" i="12"/>
  <c r="RJ13" i="12"/>
  <c r="RJ12" i="12"/>
  <c r="SE11" i="12" l="1"/>
  <c r="SF8" i="12"/>
  <c r="SE13" i="12"/>
  <c r="SE12" i="12"/>
  <c r="SB11" i="12"/>
  <c r="SA11" i="12"/>
  <c r="SB8" i="12"/>
  <c r="SA13" i="12"/>
  <c r="SA12" i="12"/>
  <c r="RU12" i="12"/>
  <c r="RU13" i="12"/>
  <c r="RY8" i="12"/>
  <c r="RZ8" i="12" s="1"/>
  <c r="RX13" i="12"/>
  <c r="RX12" i="12"/>
  <c r="RN13" i="12"/>
  <c r="RN12" i="12"/>
  <c r="SG8" i="12" l="1"/>
  <c r="SF13" i="12"/>
  <c r="SF12" i="12"/>
  <c r="RR12" i="12"/>
  <c r="RR13" i="12"/>
  <c r="RY12" i="12"/>
  <c r="RY13" i="12"/>
  <c r="SB13" i="12"/>
  <c r="SB12" i="12"/>
  <c r="SC8" i="12"/>
  <c r="SD8" i="12" s="1"/>
  <c r="SH8" i="12" l="1"/>
  <c r="SG13" i="12"/>
  <c r="SG12" i="12"/>
  <c r="RV12" i="12"/>
  <c r="RV13" i="12"/>
  <c r="SC13" i="12"/>
  <c r="SC12" i="12"/>
  <c r="SH13" i="12" l="1"/>
  <c r="SI8" i="12"/>
  <c r="SH12" i="12"/>
  <c r="RZ13" i="12"/>
  <c r="RZ12" i="12"/>
  <c r="SO8" i="12"/>
  <c r="SI12" i="12" l="1"/>
  <c r="SI13" i="12"/>
  <c r="SJ8" i="12"/>
  <c r="SS8" i="12"/>
  <c r="SO13" i="12"/>
  <c r="SP8" i="12"/>
  <c r="SP11" i="12"/>
  <c r="SO12" i="12"/>
  <c r="SO11" i="12"/>
  <c r="SD13" i="12"/>
  <c r="SD12" i="12"/>
  <c r="SJ12" i="12" l="1"/>
  <c r="SJ13" i="12"/>
  <c r="SK8" i="12"/>
  <c r="SQ8" i="12"/>
  <c r="SR8" i="12" s="1"/>
  <c r="SP13" i="12"/>
  <c r="SP12" i="12"/>
  <c r="ST8" i="12"/>
  <c r="SS12" i="12"/>
  <c r="ST11" i="12"/>
  <c r="SS13" i="12"/>
  <c r="SW8" i="12"/>
  <c r="SS11" i="12"/>
  <c r="SK13" i="12" l="1"/>
  <c r="SL8" i="12"/>
  <c r="SK12" i="12"/>
  <c r="TA8" i="12"/>
  <c r="SW11" i="12"/>
  <c r="SX8" i="12"/>
  <c r="SW12" i="12"/>
  <c r="SX11" i="12"/>
  <c r="SW13" i="12"/>
  <c r="ST13" i="12"/>
  <c r="SU8" i="12"/>
  <c r="SV8" i="12" s="1"/>
  <c r="ST12" i="12"/>
  <c r="SQ13" i="12"/>
  <c r="SQ12" i="12"/>
  <c r="SL13" i="12" l="1"/>
  <c r="SM8" i="12"/>
  <c r="SL12" i="12"/>
  <c r="SU13" i="12"/>
  <c r="SU12" i="12"/>
  <c r="SY8" i="12"/>
  <c r="SZ8" i="12" s="1"/>
  <c r="SX12" i="12"/>
  <c r="SX13" i="12"/>
  <c r="TB11" i="12"/>
  <c r="TB8" i="12"/>
  <c r="TA13" i="12"/>
  <c r="TA12" i="12"/>
  <c r="TA11" i="12"/>
  <c r="TE8" i="12"/>
  <c r="SM13" i="12" l="1"/>
  <c r="SM12" i="12"/>
  <c r="SN8" i="12"/>
  <c r="TE11" i="12"/>
  <c r="TE13" i="12"/>
  <c r="TI8" i="12"/>
  <c r="TF11" i="12"/>
  <c r="TF8" i="12"/>
  <c r="TE12" i="12"/>
  <c r="TC8" i="12"/>
  <c r="TD8" i="12" s="1"/>
  <c r="TB12" i="12"/>
  <c r="TB13" i="12"/>
  <c r="SY12" i="12"/>
  <c r="SY13" i="12"/>
  <c r="SR13" i="12"/>
  <c r="SR12" i="12"/>
  <c r="SN12" i="12" l="1"/>
  <c r="SN13" i="12"/>
  <c r="SV13" i="12"/>
  <c r="SV12" i="12"/>
  <c r="TC13" i="12"/>
  <c r="TC12" i="12"/>
  <c r="TF13" i="12"/>
  <c r="TG8" i="12"/>
  <c r="TH8" i="12" s="1"/>
  <c r="TF12" i="12"/>
  <c r="TI11" i="12"/>
  <c r="TI12" i="12"/>
  <c r="TI13" i="12"/>
  <c r="TJ11" i="12"/>
  <c r="TM8" i="12"/>
  <c r="TJ8" i="12"/>
  <c r="TJ13" i="12" l="1"/>
  <c r="TK8" i="12"/>
  <c r="TL8" i="12" s="1"/>
  <c r="TJ12" i="12"/>
  <c r="TG13" i="12"/>
  <c r="TG12" i="12"/>
  <c r="TN11" i="12"/>
  <c r="TN8" i="12"/>
  <c r="TM12" i="12"/>
  <c r="TQ8" i="12"/>
  <c r="TM11" i="12"/>
  <c r="TM13" i="12"/>
  <c r="SZ13" i="12"/>
  <c r="SZ12" i="12"/>
  <c r="TD12" i="12" l="1"/>
  <c r="TD13" i="12"/>
  <c r="TK13" i="12"/>
  <c r="TK12" i="12"/>
  <c r="TR8" i="12"/>
  <c r="TQ13" i="12"/>
  <c r="TQ12" i="12"/>
  <c r="TR11" i="12"/>
  <c r="TQ11" i="12"/>
  <c r="TU8" i="12"/>
  <c r="TO8" i="12"/>
  <c r="TP8" i="12" s="1"/>
  <c r="TN12" i="12"/>
  <c r="TN13" i="12"/>
  <c r="TH12" i="12" l="1"/>
  <c r="TH13" i="12"/>
  <c r="TO12" i="12"/>
  <c r="TO13" i="12"/>
  <c r="TU11" i="12"/>
  <c r="TV11" i="12"/>
  <c r="TU13" i="12"/>
  <c r="TY8" i="12"/>
  <c r="UC8" i="12" s="1"/>
  <c r="TV8" i="12"/>
  <c r="TU12" i="12"/>
  <c r="TS8" i="12"/>
  <c r="TT8" i="12" s="1"/>
  <c r="TR12" i="12"/>
  <c r="TR13" i="12"/>
  <c r="UC11" i="12" l="1"/>
  <c r="UC12" i="12"/>
  <c r="UC13" i="12"/>
  <c r="UD8" i="12"/>
  <c r="TZ11" i="12"/>
  <c r="TY11" i="12"/>
  <c r="TZ8" i="12"/>
  <c r="TY13" i="12"/>
  <c r="TY12" i="12"/>
  <c r="TL13" i="12"/>
  <c r="TL12" i="12"/>
  <c r="TS12" i="12"/>
  <c r="TS13" i="12"/>
  <c r="TW8" i="12"/>
  <c r="TX8" i="12" s="1"/>
  <c r="TV13" i="12"/>
  <c r="TV12" i="12"/>
  <c r="UD12" i="12" l="1"/>
  <c r="UD13" i="12"/>
  <c r="UE8" i="12"/>
  <c r="TP12" i="12"/>
  <c r="TP13" i="12"/>
  <c r="TW13" i="12"/>
  <c r="TW12" i="12"/>
  <c r="TZ13" i="12"/>
  <c r="TZ12" i="12"/>
  <c r="UA8" i="12"/>
  <c r="UB8" i="12" s="1"/>
  <c r="UF8" i="12" l="1"/>
  <c r="UE13" i="12"/>
  <c r="UE12" i="12"/>
  <c r="UA13" i="12"/>
  <c r="UA12" i="12"/>
  <c r="TT12" i="12"/>
  <c r="TT13" i="12"/>
  <c r="UF12" i="12" l="1"/>
  <c r="UF13" i="12"/>
  <c r="UG8" i="12"/>
  <c r="TX12" i="12"/>
  <c r="TX13" i="12"/>
  <c r="UG13" i="12" l="1"/>
  <c r="UH8" i="12"/>
  <c r="UG12" i="12"/>
  <c r="UB13" i="12"/>
  <c r="UB12" i="12"/>
  <c r="UH13" i="12" l="1"/>
  <c r="UH12" i="12"/>
  <c r="UI8" i="12"/>
  <c r="UI13" i="12" l="1"/>
  <c r="UJ8" i="12"/>
  <c r="UI12" i="12"/>
  <c r="UJ13" i="12" l="1"/>
  <c r="UK8" i="12"/>
  <c r="UM8" i="12" s="1"/>
  <c r="UJ12" i="12"/>
  <c r="UM13" i="12" l="1"/>
  <c r="UM11" i="12"/>
  <c r="UN8" i="12"/>
  <c r="UK13" i="12"/>
  <c r="UL8" i="12"/>
  <c r="UK12" i="12"/>
  <c r="UN13" i="12" l="1"/>
  <c r="UN11" i="12"/>
  <c r="UO8" i="12"/>
  <c r="UL13" i="12"/>
  <c r="UL12" i="12"/>
  <c r="UP8" i="12" l="1"/>
  <c r="UO13" i="12"/>
  <c r="UO11" i="12"/>
  <c r="UP11" i="12" l="1"/>
  <c r="UP13" i="12"/>
  <c r="UQ8" i="12"/>
  <c r="UQ13" i="12" l="1"/>
  <c r="UQ11" i="12"/>
  <c r="UR8" i="12"/>
  <c r="US8" i="12" l="1"/>
  <c r="UR13" i="12"/>
  <c r="UR11" i="12"/>
  <c r="UT8" i="12" l="1"/>
  <c r="US13" i="12"/>
  <c r="US11" i="12"/>
  <c r="UT13" i="12" l="1"/>
  <c r="UU8" i="12"/>
  <c r="UT11" i="12"/>
  <c r="UU11" i="12" l="1"/>
  <c r="UU13" i="12"/>
  <c r="UV8" i="12"/>
  <c r="UW8" i="12" s="1"/>
  <c r="UX8" i="12" l="1"/>
  <c r="UW13" i="12"/>
  <c r="UW11" i="12"/>
  <c r="UV13" i="12"/>
  <c r="UV11" i="12"/>
  <c r="UY8" i="12" l="1"/>
  <c r="UX13" i="12"/>
  <c r="UX11" i="12"/>
  <c r="UZ8" i="12" l="1"/>
  <c r="UY13" i="12"/>
  <c r="UY11" i="12"/>
  <c r="VA8" i="12" l="1"/>
  <c r="UZ13" i="12"/>
  <c r="UZ11" i="12"/>
  <c r="VB8" i="12" l="1"/>
  <c r="VA13" i="12"/>
  <c r="VA11" i="12"/>
  <c r="VC8" i="12" l="1"/>
  <c r="VD8" i="12" s="1"/>
  <c r="VB13" i="12"/>
  <c r="VB11" i="12"/>
  <c r="VE8" i="12" l="1"/>
  <c r="VD13" i="12"/>
  <c r="VD11" i="12"/>
  <c r="VC13" i="12"/>
  <c r="VC11" i="12"/>
  <c r="VE11" i="12" l="1"/>
  <c r="VE13" i="12"/>
  <c r="VF8" i="12"/>
  <c r="VG8" i="12" l="1"/>
  <c r="VF13" i="12"/>
  <c r="VF11" i="12"/>
  <c r="VH8" i="12" l="1"/>
  <c r="VG13" i="12"/>
  <c r="VG11" i="12"/>
  <c r="VH11" i="12" l="1"/>
  <c r="VI8" i="12"/>
  <c r="VJ8" i="12" s="1"/>
  <c r="VH13" i="12"/>
  <c r="VJ11" i="12" l="1"/>
  <c r="VK8" i="12"/>
  <c r="VL8" i="12" s="1"/>
  <c r="VJ13" i="12"/>
  <c r="VI13" i="12"/>
  <c r="VI12" i="12"/>
  <c r="VM8" i="12" l="1"/>
  <c r="VL11" i="12"/>
  <c r="VL13" i="12"/>
  <c r="VK13" i="12"/>
  <c r="VK12" i="12"/>
  <c r="VN8" i="12" l="1"/>
  <c r="VM12" i="12"/>
  <c r="VM13" i="12"/>
  <c r="VN13" i="12" l="1"/>
  <c r="VN11" i="12"/>
  <c r="VO8" i="12"/>
  <c r="VO13" i="12" l="1"/>
  <c r="VP8" i="12"/>
  <c r="VO11" i="12"/>
  <c r="VQ8" i="12" l="1"/>
  <c r="VP11" i="12"/>
  <c r="VP13" i="12"/>
  <c r="VR8" i="12" l="1"/>
  <c r="VQ13" i="12"/>
  <c r="VQ12" i="12"/>
  <c r="VR13" i="12" l="1"/>
  <c r="VS8" i="12"/>
  <c r="VR11" i="12"/>
  <c r="VS13" i="12" l="1"/>
  <c r="VS11" i="12"/>
  <c r="VT8" i="12"/>
  <c r="VU8" i="12" l="1"/>
  <c r="VT13" i="12"/>
  <c r="VT12" i="12"/>
  <c r="VU11" i="12" l="1"/>
  <c r="VU13" i="12"/>
  <c r="VV8" i="12"/>
  <c r="VW8" i="12" l="1"/>
  <c r="VV13" i="12"/>
  <c r="VV12" i="12"/>
  <c r="VW13" i="12" l="1"/>
  <c r="VW11" i="12"/>
  <c r="VX8" i="12"/>
  <c r="VY8" i="12" l="1"/>
  <c r="VX13" i="12"/>
  <c r="VX12" i="12"/>
  <c r="VY11" i="12" l="1"/>
  <c r="VY13" i="12"/>
  <c r="VZ8" i="12"/>
  <c r="WA8" i="12" l="1"/>
  <c r="VZ13" i="12"/>
  <c r="VZ12" i="12"/>
  <c r="WA13" i="12" l="1"/>
  <c r="WB8" i="12"/>
  <c r="WL8" i="12" s="1"/>
  <c r="WA11" i="12"/>
  <c r="WL13" i="12" l="1"/>
  <c r="WL11" i="12"/>
  <c r="WM8" i="12"/>
  <c r="WB12" i="12"/>
  <c r="WB13" i="12"/>
  <c r="WM11" i="12" l="1"/>
  <c r="WM13" i="12"/>
  <c r="WN8" i="12"/>
  <c r="WX8" i="12" l="1"/>
  <c r="WN13" i="12"/>
  <c r="WN11" i="12"/>
  <c r="WX11" i="12" l="1"/>
  <c r="WX13" i="12"/>
  <c r="WY8" i="12"/>
  <c r="WZ8" i="12" l="1"/>
  <c r="WY13" i="12"/>
  <c r="XA8" i="12" l="1"/>
  <c r="WZ13" i="12"/>
  <c r="XB8" i="12" l="1"/>
  <c r="XA13" i="12"/>
  <c r="XC8" i="12" l="1"/>
  <c r="XB13" i="12"/>
  <c r="XC13" i="12" l="1"/>
  <c r="XD8" i="12"/>
  <c r="XD13" i="12" l="1"/>
  <c r="XD11" i="12"/>
  <c r="XE8" i="12"/>
  <c r="XE13" i="12" l="1"/>
  <c r="XF8" i="12"/>
  <c r="XE11" i="12"/>
  <c r="XG8" i="12" l="1"/>
  <c r="XF13" i="12"/>
  <c r="XF11" i="12"/>
  <c r="XH8" i="12" l="1"/>
  <c r="XG13" i="12"/>
  <c r="XG11" i="12"/>
  <c r="XI8" i="12" l="1"/>
  <c r="XH13" i="12"/>
  <c r="XH11" i="12"/>
  <c r="XI11" i="12" l="1"/>
  <c r="XI13" i="12"/>
  <c r="XJ8" i="12"/>
  <c r="XK8" i="12" l="1"/>
  <c r="XJ13" i="12"/>
  <c r="XJ11" i="12"/>
  <c r="XK11" i="12" l="1"/>
  <c r="XK13" i="12"/>
  <c r="XL8" i="12"/>
  <c r="XM8" i="12" s="1"/>
  <c r="XM13" i="12" l="1"/>
  <c r="XM11" i="12"/>
  <c r="XN8" i="12"/>
  <c r="XL13" i="12"/>
  <c r="XL11" i="12"/>
  <c r="XO8" i="12" l="1"/>
  <c r="XN13" i="12"/>
  <c r="XN11" i="12"/>
  <c r="XO13" i="12" l="1"/>
  <c r="XO11" i="12"/>
  <c r="XP8" i="12"/>
  <c r="XQ8" i="12" l="1"/>
  <c r="XP13" i="12"/>
  <c r="XP11" i="12"/>
  <c r="XQ13" i="12" l="1"/>
  <c r="XQ1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Hubert Fallmann</author>
  </authors>
  <commentList>
    <comment ref="A39" authorId="0" shapeId="0" xr:uid="{00000000-0006-0000-0900-000001000000}">
      <text>
        <r>
          <rPr>
            <b/>
            <sz val="8"/>
            <color indexed="81"/>
            <rFont val="Tahoma"/>
            <family val="2"/>
          </rPr>
          <t>For Member States:</t>
        </r>
        <r>
          <rPr>
            <sz val="8"/>
            <color indexed="81"/>
            <rFont val="Tahoma"/>
            <family val="2"/>
          </rPr>
          <t xml:space="preserve">
If you make adaptations to this file, please list your Competent Authorities below the "Please select".
If more lines are required, add them between green lines.</t>
        </r>
      </text>
    </comment>
  </commentList>
</comments>
</file>

<file path=xl/sharedStrings.xml><?xml version="1.0" encoding="utf-8"?>
<sst xmlns="http://schemas.openxmlformats.org/spreadsheetml/2006/main" count="1608" uniqueCount="1165">
  <si>
    <t>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t>
  </si>
  <si>
    <t>OPERATOR DETAILS</t>
  </si>
  <si>
    <t>Address of Installation:</t>
  </si>
  <si>
    <t>Accuracy:</t>
  </si>
  <si>
    <t xml:space="preserve">OPINION - verified as satisfactory: </t>
  </si>
  <si>
    <t xml:space="preserve">Annex 1A - Misstatements, Non-conformities, Non-compliances and Recommended Improvements </t>
  </si>
  <si>
    <t>Uncorrected Misstatements that were not corrected before issuance of the verification report</t>
  </si>
  <si>
    <t>Annex 1 : FINDINGS</t>
  </si>
  <si>
    <t>Annex 2 : BASIS OF WORK</t>
  </si>
  <si>
    <t>Rules etc of the EU ETS</t>
  </si>
  <si>
    <t>Annex 2 - Further information of relevance to the Opinion</t>
  </si>
  <si>
    <t xml:space="preserve">Work performed &amp; basis of the opinion: </t>
  </si>
  <si>
    <t xml:space="preserve">GHG Permit Number: </t>
  </si>
  <si>
    <t>Completeness:</t>
  </si>
  <si>
    <t>A.</t>
  </si>
  <si>
    <t>A1</t>
  </si>
  <si>
    <t>A2</t>
  </si>
  <si>
    <t>A3</t>
  </si>
  <si>
    <t>A4</t>
  </si>
  <si>
    <t>A5</t>
  </si>
  <si>
    <t>A6</t>
  </si>
  <si>
    <t>A7</t>
  </si>
  <si>
    <t>A8</t>
  </si>
  <si>
    <t>A9</t>
  </si>
  <si>
    <t>A10</t>
  </si>
  <si>
    <t>B</t>
  </si>
  <si>
    <t>B1</t>
  </si>
  <si>
    <t>B2</t>
  </si>
  <si>
    <t>B3</t>
  </si>
  <si>
    <t>B4</t>
  </si>
  <si>
    <t>B5</t>
  </si>
  <si>
    <t>B6</t>
  </si>
  <si>
    <t>B7</t>
  </si>
  <si>
    <t>B8</t>
  </si>
  <si>
    <t>B9</t>
  </si>
  <si>
    <t>B10</t>
  </si>
  <si>
    <t>C</t>
  </si>
  <si>
    <t>C1</t>
  </si>
  <si>
    <t>C2</t>
  </si>
  <si>
    <t>C3</t>
  </si>
  <si>
    <t>C4</t>
  </si>
  <si>
    <t>C5</t>
  </si>
  <si>
    <t>C6</t>
  </si>
  <si>
    <t>C7</t>
  </si>
  <si>
    <t>C8</t>
  </si>
  <si>
    <t>C9</t>
  </si>
  <si>
    <t>C10</t>
  </si>
  <si>
    <t xml:space="preserve">Objectives and scope of the Verification: </t>
  </si>
  <si>
    <t>Responsibilities:</t>
  </si>
  <si>
    <t xml:space="preserve">OPINION - verified with comments: </t>
  </si>
  <si>
    <t>Comments which qualify the opinion:</t>
  </si>
  <si>
    <t xml:space="preserve">OPINION - not verified: </t>
  </si>
  <si>
    <t>Verification Report - Emissions Trading System</t>
  </si>
  <si>
    <t>RulesCompliance3</t>
  </si>
  <si>
    <t>No. See Annex 1 for details</t>
  </si>
  <si>
    <t>VERIFICATION TEAM</t>
  </si>
  <si>
    <t>Material?</t>
  </si>
  <si>
    <t xml:space="preserve">Name of Operator: </t>
  </si>
  <si>
    <t>Type of report:</t>
  </si>
  <si>
    <t>EU Regulation on A&amp;V met:</t>
  </si>
  <si>
    <t>Materiality level</t>
  </si>
  <si>
    <t>COMPLIANCE WITH EU ETS RULES</t>
  </si>
  <si>
    <t>Name of Installation:</t>
  </si>
  <si>
    <t>Number of days on-site:</t>
  </si>
  <si>
    <t>Name of verifier:</t>
  </si>
  <si>
    <t>Reference document:</t>
  </si>
  <si>
    <t>Name of authorised signatory:</t>
  </si>
  <si>
    <t>Date of Opinion:</t>
  </si>
  <si>
    <t xml:space="preserve">Accreditation/ Certification number: </t>
  </si>
  <si>
    <t>Date of verification contract:</t>
  </si>
  <si>
    <t>Contact Address:</t>
  </si>
  <si>
    <t>Name of EU ETS (lead) auditor(s)/ technical experts undertaking site visit(s):</t>
  </si>
  <si>
    <t xml:space="preserve">Recommended Improvements, if any </t>
  </si>
  <si>
    <t>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t>
  </si>
  <si>
    <t>Guidelines and Conditions</t>
  </si>
  <si>
    <t>Information sources</t>
  </si>
  <si>
    <t>EU Websites:</t>
  </si>
  <si>
    <t>EU ETS general:</t>
  </si>
  <si>
    <t>How to use this file</t>
  </si>
  <si>
    <t>Member State-specific guidance is listed here:</t>
  </si>
  <si>
    <t>Colour codes</t>
  </si>
  <si>
    <t>Go to 'How to use this file'</t>
  </si>
  <si>
    <t xml:space="preserve">Annex 3 : CHANGES </t>
  </si>
  <si>
    <t xml:space="preserve">VERIFICATION REPORT </t>
  </si>
  <si>
    <t>Other websites:</t>
  </si>
  <si>
    <t>Helpdesk:</t>
  </si>
  <si>
    <t>EU Legistlation:</t>
  </si>
  <si>
    <t>http://eur-lex.europa.eu/en/index.htm</t>
  </si>
  <si>
    <t>-</t>
  </si>
  <si>
    <t>accreditedcertified</t>
  </si>
  <si>
    <t>Annex 1B - Methodologies to close data gaps</t>
  </si>
  <si>
    <t>Yes</t>
  </si>
  <si>
    <t>No</t>
  </si>
  <si>
    <t>RulesCompliance2</t>
  </si>
  <si>
    <t>No. See Annex 3 for details</t>
  </si>
  <si>
    <t>OPINION</t>
  </si>
  <si>
    <t>Lead EU ETS Auditor:</t>
  </si>
  <si>
    <t>Independent Reviewer:</t>
  </si>
  <si>
    <t>EU ETS Auditor(s):</t>
  </si>
  <si>
    <t>Technical Expert(s) (EU ETS Auditor):</t>
  </si>
  <si>
    <t>Technical Expert(s) (Independent Review):</t>
  </si>
  <si>
    <t>GUIDANCE FOR VERIFIERS</t>
  </si>
  <si>
    <t>Conduct of the Verification (2) - Additional criteria for Accredited Verifiers that are also financial assurance providers</t>
  </si>
  <si>
    <t xml:space="preserve">Unique ID: </t>
  </si>
  <si>
    <t>Combustion</t>
  </si>
  <si>
    <t xml:space="preserve">Refining of mineral oil </t>
  </si>
  <si>
    <t>Production of coke</t>
  </si>
  <si>
    <t>Metal ore roasting or sintering</t>
  </si>
  <si>
    <t>Production of pig iron or steel</t>
  </si>
  <si>
    <t>Production or processing of ferrous metals</t>
  </si>
  <si>
    <t>Production of primary aluminium</t>
  </si>
  <si>
    <t>Production of secondary aluminium</t>
  </si>
  <si>
    <t>Production or processing of non-ferrous metals</t>
  </si>
  <si>
    <t>Production of cement clinker</t>
  </si>
  <si>
    <t>Production of lime, or calcination of dolomite/magnesite</t>
  </si>
  <si>
    <t>Manufacture of glass</t>
  </si>
  <si>
    <t>Manufacture of ceramics</t>
  </si>
  <si>
    <t>Manufacture of mineral wool</t>
  </si>
  <si>
    <t>Production or processing of gypsum or plasterboard</t>
  </si>
  <si>
    <t>Production of pulp</t>
  </si>
  <si>
    <t>Production of paper or cardboard</t>
  </si>
  <si>
    <t>Production of carbon black</t>
  </si>
  <si>
    <t>Production of nitrous oxide</t>
  </si>
  <si>
    <t>Production of adipic acid</t>
  </si>
  <si>
    <t>Production of glyoxal and glyoxylic acid</t>
  </si>
  <si>
    <t>Production of ammonia</t>
  </si>
  <si>
    <t>Production of bulk chemicals</t>
  </si>
  <si>
    <t>Production of hydrogen and synthesis gas</t>
  </si>
  <si>
    <t>Production of soda ash and sodium bicarbonate</t>
  </si>
  <si>
    <t>Capture of greenhouse gases under Directive 2009/31/EC</t>
  </si>
  <si>
    <t>Transport of greenhouse gases under Directive 2009/31/EC</t>
  </si>
  <si>
    <t>Storage of greenhouse gases under Directive 2009/31/EC</t>
  </si>
  <si>
    <t>CompetentAuthority</t>
  </si>
  <si>
    <t>Please select</t>
  </si>
  <si>
    <t>Do not change the form of words in this worksheet EXCEPT where instructed to do so</t>
  </si>
  <si>
    <t>Update the cells in blue to ensure that only the criteria reference documents relevant to your verifier and this verification are selected.</t>
  </si>
  <si>
    <t>no</t>
  </si>
  <si>
    <t>Please select "Yes" or "No" in the column "Material?" as appropriate</t>
  </si>
  <si>
    <t>Please insert relevant description, one line per uncorrected misstatement point.  If further space is required, please add rows and individually number points.  If there are NO uncorrected misstatements please state NOT APPLICABLE in the first row.</t>
  </si>
  <si>
    <t>Info for automatic Version detection</t>
  </si>
  <si>
    <t>Template type:</t>
  </si>
  <si>
    <t>Phase 3 Installation Monitoring Plan</t>
  </si>
  <si>
    <t>Version:</t>
  </si>
  <si>
    <t>Issued by:</t>
  </si>
  <si>
    <t>European Commission</t>
  </si>
  <si>
    <t>Language:</t>
  </si>
  <si>
    <t>English</t>
  </si>
  <si>
    <t>Type list:</t>
  </si>
  <si>
    <t>Monitoring plan tonne-kilometre data</t>
  </si>
  <si>
    <t>MP TKM</t>
  </si>
  <si>
    <t>Monitoring plan annual emissions</t>
  </si>
  <si>
    <t>MP AEm</t>
  </si>
  <si>
    <t>Report tonne-kilometre data</t>
  </si>
  <si>
    <t>Report TKM</t>
  </si>
  <si>
    <t>Report annual emissions</t>
  </si>
  <si>
    <t>Report AEm</t>
  </si>
  <si>
    <t>MP P3 Inst</t>
  </si>
  <si>
    <t>Phase 3 Monitoring Plan Aircraft operators</t>
  </si>
  <si>
    <t>MP P3 Aircraft</t>
  </si>
  <si>
    <t>Phase 3 Monitoring Plan Aircraft t-km</t>
  </si>
  <si>
    <t>MP P3 TKM</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</si>
  <si>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</si>
  <si>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</si>
  <si>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</si>
  <si>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</si>
  <si>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</si>
  <si>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</si>
  <si>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</si>
  <si>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</si>
  <si>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</si>
  <si>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</si>
  <si>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</si>
  <si>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</si>
  <si>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</si>
  <si>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</si>
  <si>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</si>
  <si>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</si>
  <si>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</si>
  <si>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</si>
  <si>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</si>
  <si>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</si>
  <si>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</si>
  <si>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</si>
  <si>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</si>
  <si>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</si>
  <si>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</si>
  <si>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</si>
  <si>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</si>
  <si>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</si>
  <si>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</si>
  <si>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</si>
  <si>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</si>
  <si>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</si>
  <si>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</si>
  <si>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</si>
  <si>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</si>
  <si>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</si>
  <si>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</si>
  <si>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</si>
  <si>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</si>
  <si>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</si>
  <si>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</si>
  <si>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</si>
  <si>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</si>
  <si>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</si>
  <si>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</si>
  <si>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</si>
  <si>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</si>
  <si>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</si>
  <si>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</si>
  <si>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</si>
  <si>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</si>
  <si>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</si>
  <si>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</si>
  <si>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</si>
  <si>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</si>
  <si>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</si>
  <si>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</si>
  <si>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</si>
  <si>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</si>
  <si>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</si>
  <si>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</si>
  <si>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</si>
  <si>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</si>
  <si>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</si>
  <si>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</si>
  <si>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</si>
  <si>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</si>
  <si>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</si>
  <si>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</si>
  <si>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</si>
  <si>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</si>
  <si>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</si>
  <si>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</si>
  <si>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</si>
  <si>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</si>
  <si>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</si>
  <si>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</si>
  <si>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</si>
  <si>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</si>
  <si>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</si>
  <si>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</si>
  <si>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</si>
  <si>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</si>
  <si>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</si>
  <si>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</si>
  <si>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</si>
  <si>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</si>
  <si>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</si>
  <si>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Italian</t>
  </si>
  <si>
    <t>it</t>
  </si>
  <si>
    <t>Latvian</t>
  </si>
  <si>
    <t>lv</t>
  </si>
  <si>
    <t>Lithuanian</t>
  </si>
  <si>
    <t>lt</t>
  </si>
  <si>
    <t>Hungarian</t>
  </si>
  <si>
    <t>hu</t>
  </si>
  <si>
    <t>Maltese</t>
  </si>
  <si>
    <t>mt</t>
  </si>
  <si>
    <t>Norwegian</t>
  </si>
  <si>
    <t>Dutch</t>
  </si>
  <si>
    <t>nl</t>
  </si>
  <si>
    <t>Polish</t>
  </si>
  <si>
    <t>pl</t>
  </si>
  <si>
    <t>Portuguese</t>
  </si>
  <si>
    <t>pt</t>
  </si>
  <si>
    <t>Romanian</t>
  </si>
  <si>
    <t>ro</t>
  </si>
  <si>
    <t>Slovak</t>
  </si>
  <si>
    <t>sk</t>
  </si>
  <si>
    <t>Slovenian</t>
  </si>
  <si>
    <t>sl</t>
  </si>
  <si>
    <t>Finnish</t>
  </si>
  <si>
    <t>fi</t>
  </si>
  <si>
    <t>Swedish</t>
  </si>
  <si>
    <t>sv</t>
  </si>
  <si>
    <t>1.</t>
  </si>
  <si>
    <t>2.</t>
  </si>
  <si>
    <t>3.</t>
  </si>
  <si>
    <t>(a)  Read carefully 'How to use this file'. These are the instructions for filling this template.</t>
  </si>
  <si>
    <t>Before you use this file, please carry out the following steps:</t>
  </si>
  <si>
    <t>Phase 3 Verification Report</t>
  </si>
  <si>
    <t>VR P3</t>
  </si>
  <si>
    <t>IS</t>
  </si>
  <si>
    <t>is</t>
  </si>
  <si>
    <t>Reference filename:</t>
  </si>
  <si>
    <t>Language version:</t>
  </si>
  <si>
    <t>TEXT (Language Version)</t>
  </si>
  <si>
    <t>TEXT (English Original)</t>
  </si>
  <si>
    <t>MS are free to use this sheet</t>
  </si>
  <si>
    <t>&lt; Select Relevant guidance documents from the list &gt;</t>
  </si>
  <si>
    <t>Drop down list for Annex 2; Reference documents cited:</t>
  </si>
  <si>
    <t>SelectYesNo</t>
  </si>
  <si>
    <t>YesNo</t>
  </si>
  <si>
    <t>ReportingYear</t>
  </si>
  <si>
    <t>&lt;insert authorised signature here&gt;</t>
  </si>
  <si>
    <t>Is the verifier accredited or a certified natural person?</t>
  </si>
  <si>
    <t>#</t>
  </si>
  <si>
    <t>Findings</t>
  </si>
  <si>
    <t>&lt;insert name&gt;</t>
  </si>
  <si>
    <t>Phase 4 FAR Allocation Verification Report</t>
  </si>
  <si>
    <t>VR P4 FAR</t>
  </si>
  <si>
    <t>Project team draft v1</t>
  </si>
  <si>
    <t>VERIFICATION SITE VISIT DETAILS</t>
  </si>
  <si>
    <t>Date(s) of visit(s) [AVR Article 21(1)]:</t>
  </si>
  <si>
    <t>&lt;Please give the number of days on site associated with each visit&gt;</t>
  </si>
  <si>
    <t>&lt;List the names of the EU ETS lead auditor, the EU ETS auditor and technical expert involved in all the site visits&gt;</t>
  </si>
  <si>
    <t>RulesCompliance4</t>
  </si>
  <si>
    <t>Yes. See Annex 1 for details</t>
  </si>
  <si>
    <t>Not Applicable</t>
  </si>
  <si>
    <t>Accredited</t>
  </si>
  <si>
    <t>Certified</t>
  </si>
  <si>
    <t>Reliability</t>
  </si>
  <si>
    <t>If no, please provide a justification below:</t>
  </si>
  <si>
    <t>If no, please briefly explain below:</t>
  </si>
  <si>
    <t>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t>
  </si>
  <si>
    <t>&lt;Please complete any relevant data.  One line per non-conformity point.  If further space is required, please add rows and individually number points.  If there are NO non-conformities please state NOT APPLICABLE in the first row.&gt;</t>
  </si>
  <si>
    <t>&lt;Please complete any relevant data.  One line per non-compliance point.  If further space is required, please add rows and individually number points.  If there are NO non-compliances please state NOT APPLICABLE in the first row.&gt;</t>
  </si>
  <si>
    <t>&lt;Please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t>
  </si>
  <si>
    <t>Note, this data should automatically be picked up from the entry in sheet "Opinion Statement"</t>
  </si>
  <si>
    <t>including discrepancies between the plan and actual sources, source streams and boundaries etc identified during verification</t>
  </si>
  <si>
    <t>If yes, please briefly explain below and complete Annex 1B:</t>
  </si>
  <si>
    <t>GHG quantification is subject to inherent uncertainty due to the designed capability of measurement instrumentation and testing methodologies and incomplete scientific knowledge used in the determination of calculation factors and global warming potentials</t>
  </si>
  <si>
    <t>Annex 3 - Summary of changes identified and not notified to the Competent Authority</t>
  </si>
  <si>
    <t>Other relevant information</t>
  </si>
  <si>
    <t>7) International Standard on Assurance Engagements 3000 : Assurance Engagements other than Audits or Reviews of Historical Information, issued by the International Auditing and Assurance Standards Board.</t>
  </si>
  <si>
    <t>8) International Standard on Assurance Engagements 3410 : Assurance Engagements on Greenhouse Gas Statements, issued by the International Auditing and Assurance Standards Board.</t>
  </si>
  <si>
    <t>Note - the name of the Installation will be automatically picked up once it is entered on Opinion Statement</t>
  </si>
  <si>
    <t>&lt;If no, the finding in Annex 1 should give an indication of the liklihood that failure to implement the improvement would result in a misstatement or non-conformity in the future&gt;</t>
  </si>
  <si>
    <t>- omissions or limitations in the data or information made available for verification such that insufficient evidence could be obtained to assess the report to a reasonable level of assurance or to conduct the verification</t>
  </si>
  <si>
    <t>•  uncorrected material misstatement (individual or in aggregate).</t>
  </si>
  <si>
    <t>•  uncorrected material non-conformity (individual or in aggregate) meaning there was insufficient clarity to reach a conclusion with reasonable assurance.</t>
  </si>
  <si>
    <t>E.</t>
  </si>
  <si>
    <t>E1</t>
  </si>
  <si>
    <t>E2</t>
  </si>
  <si>
    <t>E3</t>
  </si>
  <si>
    <t>E4</t>
  </si>
  <si>
    <t>E5</t>
  </si>
  <si>
    <t>E6</t>
  </si>
  <si>
    <t>E7</t>
  </si>
  <si>
    <t>E8</t>
  </si>
  <si>
    <t>E9</t>
  </si>
  <si>
    <t>E10</t>
  </si>
  <si>
    <t>If no, has risk of misstatement/non-conformity been assessed by the verifier?</t>
  </si>
  <si>
    <t>&lt;Insert reasons why the principle is not complied with or make reference to the relavant finding(s) in Annex 1&gt;</t>
  </si>
  <si>
    <t>&lt;Insert date of opinion&gt; - Note this date must change if the opinion is updated</t>
  </si>
  <si>
    <t xml:space="preserve">&lt;Insert formal name of the verifier&gt; </t>
  </si>
  <si>
    <t>&lt;Insert formal contact address of the verifier, including email address&gt;</t>
  </si>
  <si>
    <t>&lt;As issued by the above Accreditation Body/ Certifying National Authority&gt;</t>
  </si>
  <si>
    <t>&lt;State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t>
  </si>
  <si>
    <t>&lt;Include more details about the method(s) used&gt;</t>
  </si>
  <si>
    <t>&lt;Insert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t>
  </si>
  <si>
    <t>&lt;Reasons why data report is not complete should be stated in the finding in Annex 1; this should also state whether an alternative methodology has been used to fill the data gap&gt;</t>
  </si>
  <si>
    <t>&lt;The response here should be Yes or No as EC guidance is always applicable for verifiers and operators&gt;</t>
  </si>
  <si>
    <t>Name of National Accreditation Body (NAB) or verifier Certifying National Authority:</t>
  </si>
  <si>
    <t>Operator Name</t>
  </si>
  <si>
    <t>OperatorName</t>
  </si>
  <si>
    <t>InstallationName</t>
  </si>
  <si>
    <t>Installation Name</t>
  </si>
  <si>
    <t>Annex 1B</t>
  </si>
  <si>
    <t>ausblenden</t>
  </si>
  <si>
    <t>&lt;Use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t>
  </si>
  <si>
    <t xml:space="preserve">Reference documents cited : 
</t>
  </si>
  <si>
    <t>&lt;Select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t>
  </si>
  <si>
    <t>Conduct of the Verification (1) - For Accredited Verification Bodies</t>
  </si>
  <si>
    <t>Annex I Activity:</t>
  </si>
  <si>
    <t>Member State specific instructions:</t>
  </si>
  <si>
    <t>For inextricably linking this Verification Report to the Data Report that has actually verified, several options exist.</t>
  </si>
  <si>
    <t>If the Member State provides an electronic data submission portal, usually no further measures have to be taken.</t>
  </si>
  <si>
    <t>Another option is that the verifier sends the verified report and the verification report to the competent authority (CA), independently of the operator's formal submission, in order to provide evidence that no data has been changed after verification.</t>
  </si>
  <si>
    <t>CAs can also require the verifier to copy the sheets "Opinion Statement" and Annexes 1 to 3 into the operator's data report, or define other means for ensuring data integrity, such as copying relevent data from the Data Report into the Verification Report.</t>
  </si>
  <si>
    <t>In order to ensure that operators and verifiers gain certainty for the approach to be followed, the CA should provide detailed instructions below.</t>
  </si>
  <si>
    <t>Phase 4 ALCR Verification Report</t>
  </si>
  <si>
    <t>VR P4 ALCR</t>
  </si>
  <si>
    <t>&lt;Select the installation's primary Annex I activity&gt;</t>
  </si>
  <si>
    <t>&lt;If applicable, please enter here any other Annex I activities that apply.&gt;</t>
  </si>
  <si>
    <t xml:space="preserve">&lt;OR use this opinion text, if the opinion is qualified with comments for the user of the opinion.  Please provide brief details of any exceptions that might affect the data and therefore qualify the opinion. 
</t>
  </si>
  <si>
    <t>&lt;Please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t>
  </si>
  <si>
    <t>&lt; The data verification has been fully completed as required? &gt;</t>
  </si>
  <si>
    <t>This set should be selected only if the verifier is a Certified Natural Person as outlined under Article 54(2) of AVR2.</t>
  </si>
  <si>
    <t>&lt;insert comments in relation to any exceptions that have been noted that might/ do affect the verification and therefore which caveat the opinion. Please number each comment separately; delete any unused lines&gt;</t>
  </si>
  <si>
    <t>&lt;select the appropriate reasons from the list provided and delete any that are not relevant; or add a different reason in the blank line(s) if relevant&gt;</t>
  </si>
  <si>
    <t>&lt;delete any lines that are not applicable&gt;</t>
  </si>
  <si>
    <t>All guidance documents and templates developed by the Commission Services on the FAR and ALCR can be found at the bottom of the following page:</t>
  </si>
  <si>
    <t>&lt;If visits done, insert date(s) of visit(s)&gt;</t>
  </si>
  <si>
    <t>&lt;Only brief answers are required here (or a cross reference to a specific item in Annex 1). If more detail is needed for a No response; details should be added to the relevant section of Annex 1 relating to findings on uncorrected non-compliances or non-conformities&gt;</t>
  </si>
  <si>
    <t>COMPLIANCE WITH THE EU ETS MONITORING AND REPORTING PRINCIPLES</t>
  </si>
  <si>
    <t>A) EC Regulation EU No. 2019/1842 on adjustment of free allocation of emissions allowances due to activity level changes (ALCR)</t>
  </si>
  <si>
    <t>B) EC Regulation EU No. 2019/331 on the harmonised free allocation of emissions allowances pursuant to Article 10a of Directive 2003/87/EC (FAR)</t>
  </si>
  <si>
    <t>2) EN ISO 14065 - Requirements for greenhouse gas validation and verification bodies for use in accreditation or other forms of recognition.</t>
  </si>
  <si>
    <t>3) EN ISO 14064-3:2019 Specification with guidance for the validation and verification of GHG assertions</t>
  </si>
  <si>
    <t>4) IAF MD 6:2014 International Accreditation Forum (IAF) Mandatory Document for the Application of ISO 14065:2013 (Issue 2, March 2014)</t>
  </si>
  <si>
    <t>5) Guidance developed by European Commission Services on verification and accreditation in relation to the ALCR and FAR</t>
  </si>
  <si>
    <t xml:space="preserve">6) EA-6/03 European Co-operation for Accreditation Guidance For the Recognition of Verifiers under EU ETS Directive </t>
  </si>
  <si>
    <t>The Competent Authority is responsible for:</t>
  </si>
  <si>
    <t>Further Annex I activities:</t>
  </si>
  <si>
    <t>Articles 14(a) and 16(2): Data and data flow verified in detail and back to source?</t>
  </si>
  <si>
    <t>Article 14(b): Control activities are documented, implemented, maintained and effective to mitigate inherent risks?</t>
  </si>
  <si>
    <t xml:space="preserve">Signed on behalf of </t>
  </si>
  <si>
    <t>Independent Reasonable Assurance Verification Report and Opinion Statement:
EU Emissions Trading System</t>
  </si>
  <si>
    <t>•   the EU ETS lead auditor/auditor has not received all the information and explanations that they require to conduct their examination to a reasonable level of assurance; or</t>
  </si>
  <si>
    <t>Conduct of the Verification (1) - Criteria for Accredited Verifiers</t>
  </si>
  <si>
    <t>Conduct of the Verification (3) - Criteria for Verifiers Certified under AVR Article 55(2)</t>
  </si>
  <si>
    <t>AVR2 Article 34A - justification for carrying out virtual site visit due to force majeure and information on how the 'visit' was conducted and verification risk reduced:</t>
  </si>
  <si>
    <t>1) Commission implementing Regulation (EU) No. 2018/2067 on verification of data and on the accreditation of verifiers pursuant to Directive 2003/87/EC as updated by Commission Implementing Regulation (EU) No.2020/2084</t>
  </si>
  <si>
    <t>https://climate.ec.europa.eu/eu-action/eu-emissions-trading-system-eu-ets_en</t>
  </si>
  <si>
    <t>https://eur-lex.europa.eu/legal-content/EN/TXT/?uri=CELEX%3A02003L0087-20240301</t>
  </si>
  <si>
    <t>https://eur-lex.europa.eu/legal-content/EN/TXT/?uri=CELEX%3A02019R0331-20240101</t>
  </si>
  <si>
    <t>https://eur-lex.europa.eu/legal-content/EN/TXT/?uri=CELEX%3A02018R2067-20250622</t>
  </si>
  <si>
    <t xml:space="preserve">Monitoring and Reporting in the EU ETS: 
    </t>
  </si>
  <si>
    <t>https://climate.ec.europa.eu/eu-action/carbon-markets/eu-emissions-trading-system-eu-ets/free-allocation/about-free-allocation_en</t>
  </si>
  <si>
    <t>Used in:</t>
  </si>
  <si>
    <t>:'Opinion Statement'!A21</t>
  </si>
  <si>
    <t>:'Opinion Statement'!C21</t>
  </si>
  <si>
    <t>:'Opinion Statement'!C47</t>
  </si>
  <si>
    <t>:'Annex 1 - Findings'!G3</t>
  </si>
  <si>
    <t>:'Annex 1 - Findings'!A4:E4</t>
  </si>
  <si>
    <t>:'Annex 1 - Findings'!B6</t>
  </si>
  <si>
    <t>:'Annex 1 - Findings'!E6</t>
  </si>
  <si>
    <t>:'Annex 1 - Findings'!G6</t>
  </si>
  <si>
    <t>:'Annex 1 - Findings'!G7:G11</t>
  </si>
  <si>
    <t>:'Annex 1 - Findings'!G12:G16</t>
  </si>
  <si>
    <t>:'Annex 1 - Findings'!B18:D18</t>
  </si>
  <si>
    <t>:'Annex 1 - Findings'!G19:G23</t>
  </si>
  <si>
    <t>:'Annex 1 - Findings'!G24:G28</t>
  </si>
  <si>
    <t>:'Annex 1 - Findings'!B30:D30</t>
  </si>
  <si>
    <t>:'Annex 1 - Findings'!B31:D31</t>
  </si>
  <si>
    <t>:'Annex 1 - Findings'!G32:G36</t>
  </si>
  <si>
    <t>:'Annex 1 - Findings'!G37:G41</t>
  </si>
  <si>
    <t>2) EU guidance on certified verifiers developed by European Commission Services</t>
  </si>
  <si>
    <t>:'Annex 3 - Changes '!A5:B5</t>
  </si>
  <si>
    <t>"A verified emissions report, baseline data report, new entrant data report, annual activity level report or climate-neutrality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t>
  </si>
  <si>
    <t>The consolidated version of the Directive  can be downloaded from this link:</t>
  </si>
  <si>
    <t>https://climate.ec.europa.eu/eu-action/carbon-markets/eu-emissions-trading-system-eu-ets/monitoring-reporting-and-verification_en</t>
  </si>
  <si>
    <t>(b)  Identify the Competent Authority (CA) to which the operator whose report you are verifying has to submit the verified climate-neutrality report. Note that "Member State" here means all States which are participating in the EU ETS, not only EU Member States.</t>
  </si>
  <si>
    <t>This is the final version of the Climate-Neutrality Verification Report template, dated February 2026</t>
  </si>
  <si>
    <t>The operator  shall submit the verification report to the competent authority together with the operator’s climate-neutrality report</t>
  </si>
  <si>
    <t>EU ETS Climate-Neutrality Reporting</t>
  </si>
  <si>
    <t>Date(s) of relevant Climate-Neutrality Plan and period of validity for each plan:</t>
  </si>
  <si>
    <t xml:space="preserve">&lt;Please include all Climate-Neutrality Plan versions that are relevant for the reporting period, including any versions that have been approved just before the issuing of the verification report and are relevant for the reporting period.&gt;
</t>
  </si>
  <si>
    <t>Have the Climate-Neutrality Plans listed above been checked by the Competent Authority and deemed compliant?</t>
  </si>
  <si>
    <t>Relevant Competent Authority checking climate-neutrality plans:</t>
  </si>
  <si>
    <r>
      <t xml:space="preserve">&lt;Insert name of </t>
    </r>
    <r>
      <rPr>
        <i/>
        <sz val="10"/>
        <rFont val="Arial"/>
        <family val="2"/>
      </rPr>
      <t>the</t>
    </r>
    <r>
      <rPr>
        <i/>
        <sz val="10"/>
        <color indexed="18"/>
        <rFont val="Arial"/>
        <family val="2"/>
      </rPr>
      <t xml:space="preserve"> Competent Authority that is responsible for checking the climate-neutrality plans&gt;</t>
    </r>
  </si>
  <si>
    <t>VERIFIED ACHIEVEMENT OF MILESTONES AND TARGETS</t>
  </si>
  <si>
    <t>Reporting Period</t>
  </si>
  <si>
    <t>&lt;Select the appropriate Reporting Period to which the milestones and targets relate&gt;</t>
  </si>
  <si>
    <t>Have any changes occurred in the reporting period that affect the milestones and targets?</t>
  </si>
  <si>
    <t xml:space="preserve">&lt;Yes/No. (If Yes, please respond appropriately to the question below under compliance with the rules and provide brief details in Annex 3 of anything that has not been reported to the CA before completion of the verification).&gt;
</t>
  </si>
  <si>
    <t>Has the Climate-Neutrality Plan been updated with respect to the milestones and targets during the reporting period? (FAR Article 22d)?</t>
  </si>
  <si>
    <t xml:space="preserve">&lt;Yes/No. (If Yes, please respond appropriately to the question below under compliance with the rules and provide brief details in Annex 3 of anything that has not been reported to the CA before completion of the verification). GD11 Guidance on Climate-neutrality plans as a condition to free allocation provides more information&gt;
</t>
  </si>
  <si>
    <t>&lt;Yes/No&gt;</t>
  </si>
  <si>
    <t>Date of  approval for virtual site visit by CA:</t>
  </si>
  <si>
    <t>&lt;This is AVR as defined at point 3 of the sheet "Guidelines and Conditions"&gt;</t>
  </si>
  <si>
    <t>&lt;Failure to notify a change in the milestones and targets in accordance with FAR Article 22d is a non-compliance that should be reported on Annex 1 of this VOS.  Information on changes that should have been reported should be provided on Annex 3, as outlined at line 64 above&gt;</t>
  </si>
  <si>
    <t xml:space="preserve">Article 16(2)(ca): Boundaries of installation as set out in MRR and sub-installation(s) set out in FAR are consistent?
</t>
  </si>
  <si>
    <t>Article 18(4): Verification of methods applied for missing data:</t>
  </si>
  <si>
    <t>NOTE - only a positive form of words is acceptable for a verified opinion - DO NOT CHANGE THE FORM OF WORDS IN THESE OPINION TEXTS - ADD DETAIL WHERE REQUESTED</t>
  </si>
  <si>
    <t>•  material non-compliance with the FAR, the ALC or Regulaion 2023/2441 meaning there was insufficient clarity to reach a conclusion with reasonable assurance.</t>
  </si>
  <si>
    <t>- the Climate-Neutrality Plan does not providing sufficient scope or clarity to reach a verification conclusion</t>
  </si>
  <si>
    <t>&lt;Insert the National Accreditation Body's name e.g. COFRAC if verifier is accredited; insert name of the Certifying National Authority if the verifier is certified under AVR Article 54(2).&gt;</t>
  </si>
  <si>
    <t>Uncorrected Non-compliances with ALCR, FAR or Regulation 2023/2441 which were identified during verification</t>
  </si>
  <si>
    <t>&lt;State details of non-compliance including nature and size of non-compliance and which Article of the ALCR, FAR or Regulation 2023/2441 it relates to. For more information on how to classify and report non-compliances please see the guidance of the European Commission Services.&gt;</t>
  </si>
  <si>
    <t>Uncorrected Non-conformities with the Climate Neutrality Plan</t>
  </si>
  <si>
    <t>&lt;State details of non-conformity including nature and size of non-conformity and which element of the climate-neutrality plan it relates to. For more information on how to classify and report non-conformities please see the guidance of the European Commission Services.&gt;</t>
  </si>
  <si>
    <t>Prior period findings or improvements that have NOT been resolved.  
Any findings or improvements reported in the verification report for the prior reporting period data report that have been resolved do not need to be listed here.</t>
  </si>
  <si>
    <t>Please complete any relevant data.  One cell per unresolved prior period finding .  If further space is required, please add rows and individually number points.  If there are NO outstanding findings please state NOT APPLICABLE in the first row.</t>
  </si>
  <si>
    <t>&lt;A data gap method as referred to in Article 18(4) AVR&gt;</t>
  </si>
  <si>
    <t>If Yes, was the approach used by the operator to compensate for the missing data based on reasonable evidence?</t>
  </si>
  <si>
    <t xml:space="preserve">If Yes, - </t>
  </si>
  <si>
    <t>•  the Report is or may be associated with misstatements (omissions, mis-representations or errors) or non-conformities with the climate-neutrality plan; or</t>
  </si>
  <si>
    <t xml:space="preserve">•   the Operator is not complying with the ALCR, Regulation EU No 2023/2441 and, as relevant, the FAR , even if the climate neutrality plan is checked by the competent authority and has been deemed compliant; or                                                                                                                                                            </t>
  </si>
  <si>
    <t>•  improvements can be made to the Operator's performance in monitoring and reporting of relevant data and/or compliance with its climate-neutrality plan and with the ALCR, Regulation EU 2023/2441 and the FAR.</t>
  </si>
  <si>
    <t>•  the installation’s total emissions for the relevant sub-installation, where the targets achieved relate to absolute emission targets; or</t>
  </si>
  <si>
    <t>•   the intensity level of each relevant product benchmark sub-installation individually, expressed as tCO2eq per relevant unit of production, where the targets achieved relate to activity levels of a product benchmark sub-installation;or</t>
  </si>
  <si>
    <t>Article 18(4): Are there Data Gaps?</t>
  </si>
  <si>
    <t>C) EC Regulation EU No. 2023/2441  on the content and format of the climate-neutrality plan</t>
  </si>
  <si>
    <t>Prior period non-conformities corrected?</t>
  </si>
  <si>
    <t>Prior period improvements implemented correctly?</t>
  </si>
  <si>
    <t>Phase 4 CNR Verification Report</t>
  </si>
  <si>
    <t>VR P4 CNR</t>
  </si>
  <si>
    <t>For the verification of operator's climate-neutrality reports under Implementing Regulation 2019/1842 on Activity Level Changes  (ALCR)</t>
  </si>
  <si>
    <t>(c)  Check the CA's webpage or directly contact the CA in order to find out if you have the correct version of the template. The template version (in particular the reference file name) is clearly indicated at the bottoom of this page.</t>
  </si>
  <si>
    <t>(d) Some Member States may require you to use an alternative system, such as internet-based form instead of this spreadsheet. Check your Member State requirements. In this case the CA will provide further information to you.</t>
  </si>
  <si>
    <t xml:space="preserve">Article 10a(1) of the EU ETS Directive, together with Article 22b of the FAR, stipulate that the level of free allocation shall be reduced by 20 % if the following conditions have been met:
a) operators of installations whose greenhouse gas emissions level is higher than the 80th percentile of emissions levels for the relevant product benchmarks (in 2016/2017) have not established a climate-neutrality plan (CNP) by May 2024 in accordance with Article 10b(4).
b) the operators under point (a) have not achieved the milestones and targets listed in the climate-neutrality plan for the period up to 31 December 2025, and each five-year period thereafter, and this has been confirmed by an accredited verifier.
c) the competent authority has checked the climate-neutrality plan and has deemed the content and format to be compliant with Regulation (EU) 2023/2441.
Article 10b(4) grants an additional 30% of free allocation to district heating installations in certain Member States, provided that they also establish a CNP, and that an investment volume equivalent to the value of that additional free allocation is invested to significantly reduce emissions before 2030.The conditions under points (b) and (c) also apply.
The Commission adopted Implementing Regulation (EU) 2023/2441 (hereinafter "the CNP Regulation"), which specifies the minimum content and format of the CNP. </t>
  </si>
  <si>
    <t>https://eur-lex.europa.eu/legal-content/EN/TXT/PDF/?uri=CELEX:02019R1842-20220619</t>
  </si>
  <si>
    <t>https://eur-lex.europa.eu/legal-content/EN/TXT/PDF/?uri=OJ:L_202500772</t>
  </si>
  <si>
    <t xml:space="preserve">Article 3b of Implementing Regulation 2019/1842, as amended most recently by Implementing Regulation (EU) 2025/772 (hereinafter "the ALC Regulation") requires operators of installations that have submitted a climate-neutrality plan to draft a climate-neutrality report (CNR). The Regulation defines the minimum content and format of the CNR. The Regulation on adjustment of annual activity level data was amended in 2024. The consolidated version of  the ALCR and the amendment to the regulation can be downloaded from these two links: </t>
  </si>
  <si>
    <t xml:space="preserve">The Directive and FAR Article 22b require the achievement of milestones and targets to be verified by an accredited verifier.  The Accreditation and Verfication Regulation (AVR) defines further requirements for the verification of climate-neutrality reports and the achievement of milestones and targets. </t>
  </si>
  <si>
    <t xml:space="preserve">The text of a consolidated version of the AVR, including amendments, can be downloaded from the following link: </t>
  </si>
  <si>
    <r>
      <t>Article 6 of the AVR</t>
    </r>
    <r>
      <rPr>
        <sz val="10"/>
        <color rgb="FFFF0000"/>
        <rFont val="Arial"/>
        <family val="2"/>
      </rPr>
      <t xml:space="preserve"> </t>
    </r>
    <r>
      <rPr>
        <sz val="10"/>
        <rFont val="Arial"/>
        <family val="2"/>
      </rPr>
      <t>spells out the objective of verification to ensure the reliability of  information and data submitted in reports related to the EU ETS:</t>
    </r>
  </si>
  <si>
    <t>Based on the information collected during the verification, the verifier shall issue a verification report to the operator on the climate-neutrality report that was subject to that verification.</t>
  </si>
  <si>
    <t xml:space="preserve">Article 27 (2) of AVR requires that: </t>
  </si>
  <si>
    <t>The CNR verification report template has been produced to comply with the requirements of Article 27 of the AVR, the harmonised standards referred to in Article 4 of the AVR (EN ISO 14065), and the specific requirements for financial assurance based verifiers. It is based on these requirements and acknowledged best practice.</t>
  </si>
  <si>
    <t>Guidance on the content of this CNR verification report template is given within the template and in GD11 on climate-neutrality plans. Please consult the guidance in this template when completing the verification report template.</t>
  </si>
  <si>
    <t>All guidance documents and templates developed by the Commission Services on the AVR can be found at  the bottom of the following page:</t>
  </si>
  <si>
    <t>Sheet = READ ME How to use this file</t>
  </si>
  <si>
    <t>Sheet = Guidelines and Conditions</t>
  </si>
  <si>
    <t>This CNR verification report template comprises the following sheets which cross refer to each other and are not to be separated:</t>
  </si>
  <si>
    <r>
      <t xml:space="preserve">‌NOTE - only a </t>
    </r>
    <r>
      <rPr>
        <i/>
        <u/>
        <sz val="10"/>
        <color indexed="18"/>
        <rFont val="Arial"/>
        <family val="2"/>
      </rPr>
      <t>positive</t>
    </r>
    <r>
      <rPr>
        <i/>
        <sz val="10"/>
        <color indexed="18"/>
        <rFont val="Arial"/>
        <family val="2"/>
      </rPr>
      <t xml:space="preserve"> form of words is acceptable for a verified opinion - DO NOT CHANGE THE FORM OF WORDS IN THESE OPINION TEXTS - ADD DETAIL OR ADD COMMENTS WHERE REQUESTED; Extra lines from the comments section can be deleted</t>
    </r>
  </si>
  <si>
    <t>The sheet to list all remaining - uncorrected - misstatements, non-conformities and non-compliances, and the key improvement opportunities identified from the verification</t>
  </si>
  <si>
    <t>This sheet provides the background and other information of relevance to the opinion such as the criteria that control the verification process (accreditation/ certification rules etc) and the criteria against which the verification is conducted (EU ETS Rules etc)</t>
  </si>
  <si>
    <t>This sheet is to provide a summary of any changes identified by the verifier that have an impact on the milestones and targets; and that have not been reported to the CA at the time the verification is completed.</t>
  </si>
  <si>
    <t>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t>
  </si>
  <si>
    <t>Further instructions, guidance or comments are given to the right of cells, as relevant. These should be read BEFORE completion of the template. The page format has been set to print out only the relevant sections of the Opinion and Annexes and NOT the guidance column.</t>
  </si>
  <si>
    <t>Opinion Statement (Inst)</t>
  </si>
  <si>
    <t>Opinion Statement (DH Company)</t>
  </si>
  <si>
    <t>&lt;Please indicate whether the Climate-Neutrality Plan was checked by the Competent Authority and deemed compliant. The verifier should check whether there is correspondence between the operator and the Competent Authority to this effect. If the correspondence shows that the plan was not deemed compliant, the verifier shall report this in the verification opinion statement and Annex 3&gt;</t>
  </si>
  <si>
    <t>2026-2030</t>
  </si>
  <si>
    <t>2031-2035</t>
  </si>
  <si>
    <t>2036-2040</t>
  </si>
  <si>
    <t>2041-2045</t>
  </si>
  <si>
    <t>2046-2050</t>
  </si>
  <si>
    <t>Version number of CNR:</t>
  </si>
  <si>
    <t>&lt;Insert the name of the file containing the data report, including final date and version number. This should be the name of the electronic file which should contain a date and version number in the file naming convention&gt;</t>
  </si>
  <si>
    <t>&lt;Insert the date and version number of the report that has been verified (this must match the date in the version control sheet of the report into which this verification opinion is inserted or aattached. The date and version number must be the final ones for the report if it has been revised or updated prior to completion of verification&gt;</t>
  </si>
  <si>
    <t>Climate-Neutrality Report - individual installation</t>
  </si>
  <si>
    <t>Date of Climate-Neutrality Report:</t>
  </si>
  <si>
    <t>Operator/ Installation site visited physically during verification of the Climate-Neutrality report:</t>
  </si>
  <si>
    <t>&lt;if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t>
  </si>
  <si>
    <t>Climate-Neutrality plan in compliance with the FAR and Regulation 2023/2441 ?</t>
  </si>
  <si>
    <t>Have there been changes in the Climate-Neutrality plan or Climate-Neutrality report that affect the milestones and targets?</t>
  </si>
  <si>
    <r>
      <t xml:space="preserve">&lt;If not already reported to the CA, in Annex 3 please provide a brief summary of any changes identified (this might be in addition to some changes that have been reported)&gt;
</t>
    </r>
    <r>
      <rPr>
        <i/>
        <sz val="10"/>
        <color rgb="FFFF0000"/>
        <rFont val="Arial"/>
        <family val="2"/>
      </rPr>
      <t xml:space="preserve"> </t>
    </r>
  </si>
  <si>
    <t>Article 22d: modifications to Climate-Neutrality plan notified to CA?</t>
  </si>
  <si>
    <t>Article 16(2)(fb): Historical emissions, emission levels and the activity levels are consistent with data included in the baseline data reports and the activity level reports?</t>
  </si>
  <si>
    <t>Article 7(4) and 17c: Climate-Neutrality plan correctly applied?</t>
  </si>
  <si>
    <t>Article 17c(c): Evidence of achievement of milestones and targets is consistent with Climate-Neutrality plan?</t>
  </si>
  <si>
    <t>Article 17c(d): Appropriate data is used to demonstrate whether milestones and targets laid down in the Climate-Neutrality plan have been achieved?</t>
  </si>
  <si>
    <t xml:space="preserve">Article 17c(e): Data used to demonstrate that milestones and targets have been achieved is consistent with other relevant data in the verified emission report, baseline data report and annual activity level report? </t>
  </si>
  <si>
    <t>&lt; if prior non-conformities are not corrected and these are still relevant for the achievement of milestones and targets for the relevant reporting period, please indicate that there are such prior period non-conformities and provide more detail in Annex 1&gt;</t>
  </si>
  <si>
    <t>EC guidance on Climate-Neutality plans and FAR met?</t>
  </si>
  <si>
    <t>Competent Authority guidance on ALCR, FAR and Climate-Neutrality plans met (if relevant)?</t>
  </si>
  <si>
    <t xml:space="preserve">The lines of the Opinion statement blocks that are NOT applicable to this verification must be hidden using the "-" sign in the left margin of the sheet. Only the valid statement for this verification must be showing when the verification report is submitted to the CA.
</t>
  </si>
  <si>
    <r>
      <t>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t>
    </r>
    <r>
      <rPr>
        <i/>
        <u/>
        <sz val="10"/>
        <color indexed="18"/>
        <rFont val="Arial"/>
        <family val="2"/>
      </rPr>
      <t>.e. just a summary of any key points</t>
    </r>
    <r>
      <rPr>
        <i/>
        <sz val="10"/>
        <color indexed="18"/>
        <rFont val="Arial"/>
        <family val="2"/>
      </rPr>
      <t xml:space="preserve"> the verifier specifically wishes to draw a user's attention to; the full details of all uncorrected non-material misstatements, non-conformities, non-compliances and recommendations for improvements should be listed in the findings in Annex 1. </t>
    </r>
  </si>
  <si>
    <t>•  the scope of the verification was too limited due to:</t>
  </si>
  <si>
    <t>- the Climate-Neutrality Plan has not been checked or is deemed non-compliant</t>
  </si>
  <si>
    <t>Sheet = Annex 1 - Findings</t>
  </si>
  <si>
    <t>Did a gap occur in the data used to demonstrate that milestones and targets have been achieved?</t>
  </si>
  <si>
    <t>Sheet = Annex 2 - Basis of work</t>
  </si>
  <si>
    <t>To verify to a reasonable level of assurance the Operator's data used to demonstrate that milestones and targets were achieved, as stated in the Report referenced in the attached verification opinion statement issued under the EU Emissions Trading System; and to confirm that milestones and targets as listed in the Climate-Neutrality Plan were achieved.</t>
  </si>
  <si>
    <t>The Operator is solely responsible for the preparation and reporting of data submitted in its Report, as referenced in the attached verification report, for the purpose of reporting in accordance with the rules and its underlying climate-neutrality plan; for any assumptions, information and assessments that support the reported data;  and for establishing and maintaining appropriate procedures, performance management and internal control systems from which the reported information is derived and quality assured.</t>
  </si>
  <si>
    <t>•  checking the climate-neutrality plan for its compliance with Regulation 2019/331 and Regulation 2023/2441</t>
  </si>
  <si>
    <t>•  enforcing the requirements of: Delegated Regulation EU No. 2029/331, Implementing Regulation EU No. 2019/1842 on the reporting of Activity Level Changes to allow adjustment of free allocations (ALCR), and Implementing Regulation EU No.2023/2441 on the content and format of the climate-neutrality plan</t>
  </si>
  <si>
    <t>The Verifier (as named on the attached Verification Report and Opinion Statement (VOS)) is responsible - in accordance with Regulation 2018/2067 on Accreditation and Verification (as referenced under conduct of the verification below) and its verification contract as stated in the VOS - for carrying out verification of the Operator's referenced Report, in the public interest, and independent of the Operator and the Competent Authorities responsible for implementation of Directive 2003/87/EC and Regulations: 2019/1842 (ALCR) and 2019/331 (FAR).</t>
  </si>
  <si>
    <t>It is the responsibility of the Verifer to form an independent opinion, based on examination of information supporting the data presented in the Report as referenced in the VOS, and to report that opinion to the Operator.  The Verifier must also report if, in its opinion:</t>
  </si>
  <si>
    <t>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Climate-Neutrality Plan.  This also involved assessing where necessary estimates and judgements made by the Operator in preparing the data and considering the overall adequacy of the presentation of the data in the Report referenced in the VOS and its potential for material misstatement.</t>
  </si>
  <si>
    <r>
      <t>The quantitative materiality level is set at 5% of the following data elements</t>
    </r>
    <r>
      <rPr>
        <u/>
        <sz val="10"/>
        <rFont val="Arial"/>
        <family val="2"/>
      </rPr>
      <t xml:space="preserve"> individually</t>
    </r>
    <r>
      <rPr>
        <sz val="10"/>
        <rFont val="Arial"/>
        <family val="2"/>
      </rPr>
      <t>:</t>
    </r>
  </si>
  <si>
    <t>•   the intensity level of each relevant heat benchmark sub-installation individually, expressed as tCO2eq per TJ heat consumed, where the targets achieved relate to activity levels of a heat benchmark sub-installation; or</t>
  </si>
  <si>
    <t>•   the intensity level of each relevant fuel benchmark sub-installation individually, expressed as tCO2eq per TJ fuel consumed, where the targets achieved relate to activity levels of a fuel benchmark sub-installation;</t>
  </si>
  <si>
    <t>Issues with any other elements of data, and with elements associated with compliance with the ALCR or FAR (as relevant) and/or conformance with the MMP are considered under the broader materiality analysis taking account of qualitative aspects.</t>
  </si>
  <si>
    <t>•   the intensity level of each relevant process emission sub-installation individually, expressed as tCO2eq per relevant unit of production, where the targets achieved relate to activity levels of a process emission sub-installation;</t>
  </si>
  <si>
    <t>•   the specific target used to determine the percentage of the benchmark value, where it concerns targets relative to the benchmark value for each relevant sub-installation.</t>
  </si>
  <si>
    <t>a) &lt;Specific national guidance1 - for conduct of verifications by accredited verifier&gt;</t>
  </si>
  <si>
    <t>b) &lt;Specific national guidance2  for conduct of verifications by accredited verifier&gt;</t>
  </si>
  <si>
    <t>a) &lt;Specific national guidance1 -  for conduct of verifications by certified verifier&gt;</t>
  </si>
  <si>
    <t>b) &lt;Specific national guidance2  -  for conduct of verifications by certified verifier&gt;&gt;</t>
  </si>
  <si>
    <t>b) &lt;Specific national guidance2 - for conduct of verifications by accredited verifier&gt;</t>
  </si>
  <si>
    <t>&lt;Delete these lines if not applicable</t>
  </si>
  <si>
    <t>D) EU Guidance developed by the European Commission Services to support the harmonised interpretation of the ALCR and FAR</t>
  </si>
  <si>
    <t>E)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t>
  </si>
  <si>
    <t>A) identified by the verifier and which have NOT been reported to the CA</t>
  </si>
  <si>
    <t>This should include changes to the climate-neutrality plan that could impact achievement of milestones and targets that have not been notified to the Competent Authority in accordance with FAR Article 22d before the end of the reporting period</t>
  </si>
  <si>
    <t>Please complete all relevant data.  One line per comment. If further space is required, please add rows and individually number points.  If there are NO relevant comments to be made please state NOT APPLICABLE in the first row.</t>
  </si>
  <si>
    <t>a) &lt;Specific national guidance1 - EU ETS rules&gt;</t>
  </si>
  <si>
    <t>b) &lt;Specific national guidance2 - EU ETS rules&gt;</t>
  </si>
  <si>
    <t>Sheet = Annex 3 - Changes</t>
  </si>
  <si>
    <t>Sheet = EUwide Constants</t>
  </si>
  <si>
    <t>Sheet = MS Parameters</t>
  </si>
  <si>
    <t>Common lines for multiple sheets</t>
  </si>
  <si>
    <t>Other websites</t>
  </si>
  <si>
    <t>&lt;name/link to be provided by Member State, if relevant&gt;</t>
  </si>
  <si>
    <t>&lt;Help desk link to be provided by Member State, if relevant&gt;</t>
  </si>
  <si>
    <t>The consolidated version of the Free Allocation Rules  can be downloaded from this link:</t>
  </si>
  <si>
    <t>Furthermore, in accordance with Annex V of Directive 2003/87/EC and AVR as updated, the verifier should apply a risk based approach with the aim of reaching a verification opinion providing reasonable assurance that the data report is free from material misstatements and that the report can be verified as satisfactory.</t>
  </si>
  <si>
    <t>Article 27(1) of AVR as updated states that the conclusions on the verification of the operator's climate-neutrality report and the verification opinion are submitted in a verification report:</t>
  </si>
  <si>
    <t>This file constitutes the Verification Report template that has been developed by the Commission as part of a series of guidance documents and electronic templates supporting an EU-wide harmonised interpretation of AVR as updated, the FAR and ALCR. The template aims to provide a standardised, harmonised and consistent way of reporting on the verification of the operator's annual activity level report. This Verification Report template represents the views of the Commission services at the time of publication.</t>
  </si>
  <si>
    <t>Sub-Installation</t>
  </si>
  <si>
    <t>Intensity or emissions value</t>
  </si>
  <si>
    <t>Type of target</t>
  </si>
  <si>
    <t>Target achieved</t>
  </si>
  <si>
    <t>Target related data verified:</t>
  </si>
  <si>
    <t>&lt;Please insert the relevant data from the report subject to verification and state whether the associated target has been achieved&gt;</t>
  </si>
  <si>
    <t>GD 11 GUIDANCE ON CLIMATE-NEUTRALITY PLANS AS A CONDITION OF FREE ALLOCATION</t>
  </si>
  <si>
    <t>Sub_Installations</t>
  </si>
  <si>
    <t>Product benchmark</t>
  </si>
  <si>
    <t>Refinery products</t>
  </si>
  <si>
    <t>Coke</t>
  </si>
  <si>
    <t>Agglomerated iron ore</t>
  </si>
  <si>
    <t>Hot metal</t>
  </si>
  <si>
    <t>EAF carbon steel</t>
  </si>
  <si>
    <t>EAF high alloy steel</t>
  </si>
  <si>
    <t>Iron casting</t>
  </si>
  <si>
    <t>Pre-bake anode</t>
  </si>
  <si>
    <t>[Primary] Aluminium</t>
  </si>
  <si>
    <t>Grey cement clinker</t>
  </si>
  <si>
    <t>White cement clinker</t>
  </si>
  <si>
    <t>Lime</t>
  </si>
  <si>
    <t>Dolime</t>
  </si>
  <si>
    <t>Sintered dolime</t>
  </si>
  <si>
    <t>Float glass</t>
  </si>
  <si>
    <t>Bottles and jars of colourless glass</t>
  </si>
  <si>
    <t>Bottles and jars of coloured glass</t>
  </si>
  <si>
    <t>Continuous filament glass fibre products</t>
  </si>
  <si>
    <t>Facing bricks</t>
  </si>
  <si>
    <t>Pavers</t>
  </si>
  <si>
    <t>Roof tiles</t>
  </si>
  <si>
    <t>Spray dried powder</t>
  </si>
  <si>
    <t>Mineral wool</t>
  </si>
  <si>
    <t>Plaster</t>
  </si>
  <si>
    <t>Dried secondary gypsum</t>
  </si>
  <si>
    <t>Plasterboard</t>
  </si>
  <si>
    <t>Short fibre kraft pulp</t>
  </si>
  <si>
    <t>Long fibre kraft pulp</t>
  </si>
  <si>
    <t>Sulphite pulp, thermo-mechanical and mechanical pulp</t>
  </si>
  <si>
    <t>Recovered paper pulp</t>
  </si>
  <si>
    <t>Newsprint</t>
  </si>
  <si>
    <t>Uncoated fine paper</t>
  </si>
  <si>
    <t>Coated fine paper</t>
  </si>
  <si>
    <t>Tissue</t>
  </si>
  <si>
    <t>Testliner and fluting</t>
  </si>
  <si>
    <t>Uncoated carton board</t>
  </si>
  <si>
    <t>Coated carton board</t>
  </si>
  <si>
    <t>Carbon black</t>
  </si>
  <si>
    <t>Nitric acid</t>
  </si>
  <si>
    <t>Adipic acid</t>
  </si>
  <si>
    <t>Ammonia</t>
  </si>
  <si>
    <t>Steam cracking</t>
  </si>
  <si>
    <t>Aromatics</t>
  </si>
  <si>
    <t>Styrene</t>
  </si>
  <si>
    <t>Phenol/ acetone</t>
  </si>
  <si>
    <t>Ethylene oxide/ ethylene glycols</t>
  </si>
  <si>
    <t>Vinyl chloride monomer</t>
  </si>
  <si>
    <t>S-PVC</t>
  </si>
  <si>
    <t>E-PVC</t>
  </si>
  <si>
    <t>Hydrogen</t>
  </si>
  <si>
    <t>Synthesis gas</t>
  </si>
  <si>
    <t>Soda ash</t>
  </si>
  <si>
    <t>Heat benchmark sub-installation, CL, non-CBAM</t>
  </si>
  <si>
    <t>Heat benchmark sub-installation, non-CL, non-CBAM</t>
  </si>
  <si>
    <t>Heat benchmark sub-installation, CBAM</t>
  </si>
  <si>
    <t>District heating sub-installation</t>
  </si>
  <si>
    <t>Fuel benchmark sub-installation, CL, non-CBAM</t>
  </si>
  <si>
    <t>Fuel benchmark sub-installation, non-CL, non-CBAM</t>
  </si>
  <si>
    <t>Fuel benchmark sub-installation, CBAM</t>
  </si>
  <si>
    <t>Process emissions sub-installation, CL, non-CBAM</t>
  </si>
  <si>
    <t>Process emissions sub-installation, non-CL, non-CBAM</t>
  </si>
  <si>
    <t>Process emissions sub-installation, CBAM</t>
  </si>
  <si>
    <t>SI_Type</t>
  </si>
  <si>
    <t>SI Type</t>
  </si>
  <si>
    <t>Specific emissions</t>
  </si>
  <si>
    <t>Absolute emissions</t>
  </si>
  <si>
    <t>Annex_I_Activity</t>
  </si>
  <si>
    <t>Target_Type</t>
  </si>
  <si>
    <t>Target_Achieved</t>
  </si>
  <si>
    <t>Achieved</t>
  </si>
  <si>
    <t>NOT Achieved</t>
  </si>
  <si>
    <t>Comments</t>
  </si>
  <si>
    <t>Milestone Ref #</t>
  </si>
  <si>
    <t>Milestones  achieved:</t>
  </si>
  <si>
    <t>&lt; Insert the reference number for any milestone NOT achieved, and add a brief comment on the reason why the Milestone has not been met&gt;</t>
  </si>
  <si>
    <t>-- Select --</t>
  </si>
  <si>
    <t>=EUwideConstants!A138</t>
  </si>
  <si>
    <t>Needed for concatenation calculation</t>
  </si>
  <si>
    <t>D.</t>
  </si>
  <si>
    <t>D1</t>
  </si>
  <si>
    <t>D2</t>
  </si>
  <si>
    <t>D3</t>
  </si>
  <si>
    <t>D4</t>
  </si>
  <si>
    <t>D5</t>
  </si>
  <si>
    <t>D6</t>
  </si>
  <si>
    <t>D7</t>
  </si>
  <si>
    <t>D8</t>
  </si>
  <si>
    <t>D9</t>
  </si>
  <si>
    <t>D10</t>
  </si>
  <si>
    <t>&lt;Please HIDE empty lines that are not being used&gt;</t>
  </si>
  <si>
    <t>='Guidelines and Conditions'!C12:I12</t>
  </si>
  <si>
    <t>='Guidelines and Conditions'!B1:I1</t>
  </si>
  <si>
    <t>='Guidelines and Conditions'!B2:I2</t>
  </si>
  <si>
    <t>='Guidelines and Conditions'!B3:I3</t>
  </si>
  <si>
    <t>='Guidelines and Conditions'!B4:I4</t>
  </si>
  <si>
    <t>='Guidelines and Conditions'!B5:I5</t>
  </si>
  <si>
    <t>='Guidelines and Conditions'!B6:I6</t>
  </si>
  <si>
    <t>='Guidelines and Conditions'!B7:I7</t>
  </si>
  <si>
    <t>'='Guidelines and Conditions'!C12:I12</t>
  </si>
  <si>
    <t>='Guidelines and Conditions'!C14:I14</t>
  </si>
  <si>
    <t>='Guidelines and Conditions'!C15:I15</t>
  </si>
  <si>
    <t>='Guidelines and Conditions'!C16:I16</t>
  </si>
  <si>
    <t>='Guidelines and Conditions'!C17:I17</t>
  </si>
  <si>
    <t>='Guidelines and Conditions'!C18:I18</t>
  </si>
  <si>
    <t>='Guidelines and Conditions'!C20:I20</t>
  </si>
  <si>
    <t>='Guidelines and Conditions'!C21:I21</t>
  </si>
  <si>
    <t>='Guidelines and Conditions'!C22:I22</t>
  </si>
  <si>
    <t>='Guidelines and Conditions'!C24:I24</t>
  </si>
  <si>
    <t>='Guidelines and Conditions'!C25:I25</t>
  </si>
  <si>
    <t>='Guidelines and Conditions'!C26:I26</t>
  </si>
  <si>
    <t>='Guidelines and Conditions'!C28:I28</t>
  </si>
  <si>
    <t>='Guidelines and Conditions'!C29:I29</t>
  </si>
  <si>
    <t>='Guidelines and Conditions'!C31:I31</t>
  </si>
  <si>
    <t>='Guidelines and Conditions'!C33:I33</t>
  </si>
  <si>
    <t>='Guidelines and Conditions'!C34:I34</t>
  </si>
  <si>
    <t>='Guidelines and Conditions'!C36:I36</t>
  </si>
  <si>
    <t>='Guidelines and Conditions'!C37:I37</t>
  </si>
  <si>
    <t>='Guidelines and Conditions'!C39:I39</t>
  </si>
  <si>
    <t>='Guidelines and Conditions'!C40:I40</t>
  </si>
  <si>
    <t>='Guidelines and Conditions'!C42:I42</t>
  </si>
  <si>
    <t>='Guidelines and Conditions'!C44:I44</t>
  </si>
  <si>
    <t>='Guidelines and Conditions'!C46:I46</t>
  </si>
  <si>
    <t>='Guidelines and Conditions'!C47:I47</t>
  </si>
  <si>
    <t>='Guidelines and Conditions'!C50:I50</t>
  </si>
  <si>
    <t>='Guidelines and Conditions'!B52:I52</t>
  </si>
  <si>
    <t>='Guidelines and Conditions'!B53:I53</t>
  </si>
  <si>
    <t>='Guidelines and Conditions'!C54:D54</t>
  </si>
  <si>
    <t>='Guidelines and Conditions'!E54:I54</t>
  </si>
  <si>
    <t>='Guidelines and Conditions'!C55:D55</t>
  </si>
  <si>
    <t>='Guidelines and Conditions'!E55:I55</t>
  </si>
  <si>
    <t>='Guidelines and Conditions'!C56:D56</t>
  </si>
  <si>
    <t>='Guidelines and Conditions'!B57:I57</t>
  </si>
  <si>
    <t>='Guidelines and Conditions'!C58:I58</t>
  </si>
  <si>
    <t>='Guidelines and Conditions'!C59:I59</t>
  </si>
  <si>
    <t>='Guidelines and Conditions'!C60:I60</t>
  </si>
  <si>
    <t>='Guidelines and Conditions'!B61:I61</t>
  </si>
  <si>
    <t>='Guidelines and Conditions'!C62:I62</t>
  </si>
  <si>
    <t>='Guidelines and Conditions'!B64:I64</t>
  </si>
  <si>
    <t>='Guidelines and Conditions'!B76:E76</t>
  </si>
  <si>
    <t>='Guidelines and Conditions'!B77:E77</t>
  </si>
  <si>
    <t>='READ ME How to use this file'!B1</t>
  </si>
  <si>
    <t>='READ ME How to use this file'!B2:C2</t>
  </si>
  <si>
    <t>='READ ME How to use this file'!B3</t>
  </si>
  <si>
    <t>='READ ME How to use this file'!C3</t>
  </si>
  <si>
    <t>='READ ME How to use this file'!B4</t>
  </si>
  <si>
    <t>='READ ME How to use this file'!C4</t>
  </si>
  <si>
    <t>='READ ME How to use this file'!B5</t>
  </si>
  <si>
    <t>='READ ME How to use this file'!C5</t>
  </si>
  <si>
    <t>='READ ME How to use this file'!B6</t>
  </si>
  <si>
    <t>='READ ME How to use this file'!C6</t>
  </si>
  <si>
    <t>='READ ME How to use this file'!B7</t>
  </si>
  <si>
    <t>='READ ME How to use this file'!C7</t>
  </si>
  <si>
    <t>='READ ME How to use this file'!A9:B9</t>
  </si>
  <si>
    <t>='READ ME How to use this file'!B10:C10</t>
  </si>
  <si>
    <t>='READ ME How to use this file'!B11:C11</t>
  </si>
  <si>
    <t>='READ ME How to use this file'!B12:C12</t>
  </si>
  <si>
    <t>='READ ME How to use this file'!B14:C14</t>
  </si>
  <si>
    <t>='READ ME How to use this file'!B15:C15</t>
  </si>
  <si>
    <t>='READ ME How to use this file'!B16:C16</t>
  </si>
  <si>
    <t>='READ ME How to use this file'!B17:C17</t>
  </si>
  <si>
    <t>='READ ME How to use this file'!B18:C18</t>
  </si>
  <si>
    <t>'='READ ME How to use this file'!B20:C20</t>
  </si>
  <si>
    <t>'='Opinion Statement (Inst)'!A2:E2</t>
  </si>
  <si>
    <t>'='Opinion Statement (Inst)'!F2:F6</t>
  </si>
  <si>
    <t>'='Opinion Statement (Inst)'!A5:E5</t>
  </si>
  <si>
    <t>'='Opinion Statement (Inst)'!A6</t>
  </si>
  <si>
    <t>'='Opinion Statement (Inst)'!A7</t>
  </si>
  <si>
    <t>'='Opinion Statement (Inst)'!A8</t>
  </si>
  <si>
    <t>'='Opinion Statement (Inst)'!A9</t>
  </si>
  <si>
    <t>'='Opinion Statement (Inst)'!A10</t>
  </si>
  <si>
    <t>'='Opinion Statement (Inst)'!A12</t>
  </si>
  <si>
    <t>'='Opinion Statement (Inst)'!F12</t>
  </si>
  <si>
    <t>'='Opinion Statement (Inst)'!A13</t>
  </si>
  <si>
    <t>'='Opinion Statement (Inst)'!F13</t>
  </si>
  <si>
    <t>'='Opinion Statement (Inst)'!A14</t>
  </si>
  <si>
    <t>'='Opinion Statement (Inst)'!F14</t>
  </si>
  <si>
    <t>'='Opinion Statement (Inst)'!A16</t>
  </si>
  <si>
    <t>'='Opinion Statement (Inst)'!F16</t>
  </si>
  <si>
    <t>'='Opinion Statement (Inst)'!A17</t>
  </si>
  <si>
    <t>'='Opinion Statement (Inst)'!F17</t>
  </si>
  <si>
    <t>'='Opinion Statement (Inst)'!A19:E19</t>
  </si>
  <si>
    <t>'='Opinion Statement (Inst)'!A20</t>
  </si>
  <si>
    <t>'='Opinion Statement (Inst)'!B20:E20</t>
  </si>
  <si>
    <t>'='Opinion Statement (Inst)'!A22</t>
  </si>
  <si>
    <t>'='Opinion Statement (Inst)'!F22:F23</t>
  </si>
  <si>
    <t>'='Opinion Statement (Inst)'!A24</t>
  </si>
  <si>
    <t>'='Opinion Statement (Inst)'!F24</t>
  </si>
  <si>
    <t>'='Opinion Statement (Inst)'!A26:E26</t>
  </si>
  <si>
    <t>'='Opinion Statement (Inst)'!A27</t>
  </si>
  <si>
    <t>'='Opinion Statement (Inst)'!B27</t>
  </si>
  <si>
    <t>'='Opinion Statement (Inst)'!C27</t>
  </si>
  <si>
    <t>'='Opinion Statement (Inst)'!D27</t>
  </si>
  <si>
    <t>'='Opinion Statement (Inst)'!E27</t>
  </si>
  <si>
    <t>'='Opinion Statement (Inst)'!F27</t>
  </si>
  <si>
    <t>'='Opinion Statement (Inst)'!F30</t>
  </si>
  <si>
    <t>'='Opinion Statement (Inst)'!A38:A44</t>
  </si>
  <si>
    <t>'='Opinion Statement (Inst)'!B38:E38</t>
  </si>
  <si>
    <t>'='Opinion Statement (Inst)'!B39</t>
  </si>
  <si>
    <t>'='Opinion Statement (Inst)'!C39:E39</t>
  </si>
  <si>
    <t>'='Opinion Statement (Inst)'!F40:F41</t>
  </si>
  <si>
    <t>='Opinion Statement (Inst)'!A46</t>
  </si>
  <si>
    <t>='Opinion Statement (Inst)'!F46</t>
  </si>
  <si>
    <t>='Opinion Statement (Inst)'!A47</t>
  </si>
  <si>
    <t>='Opinion Statement (Inst)'!F47</t>
  </si>
  <si>
    <t>='Opinion Statement (Inst)'!A49:E49</t>
  </si>
  <si>
    <t>='Opinion Statement (Inst)'!A50</t>
  </si>
  <si>
    <t>='Opinion Statement (Inst)'!F50</t>
  </si>
  <si>
    <t>='Opinion Statement (Inst)'!A53</t>
  </si>
  <si>
    <t>='Opinion Statement (Inst)'!F53</t>
  </si>
  <si>
    <t>='Opinion Statement (Inst)'!A54</t>
  </si>
  <si>
    <t>='Opinion Statement (Inst)'!F54</t>
  </si>
  <si>
    <t>='Opinion Statement (Inst)'!A55</t>
  </si>
  <si>
    <t>='Opinion Statement (Inst)'!F55</t>
  </si>
  <si>
    <t>='Opinion Statement (Inst)'!A56</t>
  </si>
  <si>
    <t>='Opinion Statement (Inst)'!F56</t>
  </si>
  <si>
    <t>='Opinion Statement (Inst)'!A57</t>
  </si>
  <si>
    <t>='Opinion Statement (Inst)'!F57</t>
  </si>
  <si>
    <t>='Opinion Statement (Inst)'!A59:E59</t>
  </si>
  <si>
    <t>='Opinion Statement (Inst)'!F59:F60</t>
  </si>
  <si>
    <t>='Opinion Statement (Inst)'!A60</t>
  </si>
  <si>
    <t>='Opinion Statement (Inst)'!A61</t>
  </si>
  <si>
    <t>='Opinion Statement (Inst)'!F61</t>
  </si>
  <si>
    <t>='Opinion Statement (Inst)'!A62:E62</t>
  </si>
  <si>
    <t>='Opinion Statement (Inst)'!F62</t>
  </si>
  <si>
    <t>='Opinion Statement (Inst)'!A63</t>
  </si>
  <si>
    <t>='Opinion Statement (Inst)'!F63</t>
  </si>
  <si>
    <t>='Opinion Statement (Inst)'!A64</t>
  </si>
  <si>
    <t>='Opinion Statement (Inst)'!A65</t>
  </si>
  <si>
    <t>='Opinion Statement (Inst)'!A67</t>
  </si>
  <si>
    <t>='Opinion Statement (Inst)'!A68</t>
  </si>
  <si>
    <t>='Opinion Statement (Inst)'!A69</t>
  </si>
  <si>
    <t>='Opinion Statement (Inst)'!A70</t>
  </si>
  <si>
    <t>='Opinion Statement (Inst)'!A71</t>
  </si>
  <si>
    <t>='Opinion Statement (Inst)'!A72</t>
  </si>
  <si>
    <t>='Opinion Statement (Inst)'!A73</t>
  </si>
  <si>
    <t>='Opinion Statement (Inst)'!A74:A76</t>
  </si>
  <si>
    <t>='Opinion Statement (Inst)'!F74:F75</t>
  </si>
  <si>
    <t>='Opinion Statement (Inst)'!B75:E75</t>
  </si>
  <si>
    <t>='Opinion Statement (Inst)'!F76</t>
  </si>
  <si>
    <t>='Opinion Statement (Inst)'!A77:A79</t>
  </si>
  <si>
    <t>='Opinion Statement (Inst)'!A80:A82</t>
  </si>
  <si>
    <t>='Opinion Statement (Inst)'!F80</t>
  </si>
  <si>
    <t>='Opinion Statement (Inst)'!B81:E81</t>
  </si>
  <si>
    <t>='Opinion Statement (Inst)'!A83</t>
  </si>
  <si>
    <t>='Opinion Statement (Inst)'!A84</t>
  </si>
  <si>
    <t>='Opinion Statement (Inst)'!A85:A87</t>
  </si>
  <si>
    <t>='Opinion Statement (Inst)'!B86:E86</t>
  </si>
  <si>
    <t>='Opinion Statement (Inst)'!A88</t>
  </si>
  <si>
    <t>='Opinion Statement (Inst)'!F88</t>
  </si>
  <si>
    <t>='Opinion Statement (Inst)'!A89:E89</t>
  </si>
  <si>
    <t>='Opinion Statement (Inst)'!A90:A92</t>
  </si>
  <si>
    <t>='Opinion Statement (Inst)'!F90:F91</t>
  </si>
  <si>
    <t>='Opinion Statement (Inst)'!A93:A95</t>
  </si>
  <si>
    <t>='Opinion Statement (Inst)'!A96:E96</t>
  </si>
  <si>
    <t>='Opinion Statement (Inst)'!F96:F98</t>
  </si>
  <si>
    <t>='Opinion Statement (Inst)'!A97:A99</t>
  </si>
  <si>
    <t>='Opinion Statement (Inst)'!B98:E98</t>
  </si>
  <si>
    <t>='Opinion Statement (Inst)'!A100:A102</t>
  </si>
  <si>
    <t>='Opinion Statement (Inst)'!A103:A105</t>
  </si>
  <si>
    <t>='Opinion Statement (Inst)'!A107:E107</t>
  </si>
  <si>
    <t>='Opinion Statement (Inst)'!F106</t>
  </si>
  <si>
    <t>='Opinion Statement (Inst)'!A108:A109</t>
  </si>
  <si>
    <t>='Opinion Statement (Inst)'!B108:E109</t>
  </si>
  <si>
    <t>='Opinion Statement (Inst)'!F108</t>
  </si>
  <si>
    <t>='Opinion Statement (Inst)'!F109</t>
  </si>
  <si>
    <t>='Opinion Statement (Inst)'!A111:A112</t>
  </si>
  <si>
    <t>='Opinion Statement (Inst)'!B111:E112</t>
  </si>
  <si>
    <t>='Opinion Statement (Inst)'!F111</t>
  </si>
  <si>
    <t>='Opinion Statement (Inst)'!F112</t>
  </si>
  <si>
    <t>='Opinion Statement (Inst)'!A113</t>
  </si>
  <si>
    <t>='Opinion Statement (Inst)'!F113:F119</t>
  </si>
  <si>
    <t>='Opinion Statement (Inst)'!F120:F122</t>
  </si>
  <si>
    <t>='Opinion Statement (Inst)'!A124:A131</t>
  </si>
  <si>
    <t>='Opinion Statement (Inst)'!B124:E124</t>
  </si>
  <si>
    <t>='Opinion Statement (Inst)'!F124</t>
  </si>
  <si>
    <t>='Opinion Statement (Inst)'!B125:E125</t>
  </si>
  <si>
    <t>='Opinion Statement (Inst)'!F125:F126</t>
  </si>
  <si>
    <t>='Opinion Statement (Inst)'!B126:E126</t>
  </si>
  <si>
    <t>='Opinion Statement (Inst)'!B127:E127</t>
  </si>
  <si>
    <t>='Opinion Statement (Inst)'!B128:E128</t>
  </si>
  <si>
    <t>='Opinion Statement (Inst)'!B129:E129</t>
  </si>
  <si>
    <t>='Opinion Statement (Inst)'!B130:E130</t>
  </si>
  <si>
    <t>='Opinion Statement (Inst)'!B131:E131</t>
  </si>
  <si>
    <t>='Opinion Statement (Inst)'!A133:E133</t>
  </si>
  <si>
    <t>='Opinion Statement (Inst)'!A134</t>
  </si>
  <si>
    <t>='Opinion Statement (Inst)'!F134</t>
  </si>
  <si>
    <t>='Opinion Statement (Inst)'!A135</t>
  </si>
  <si>
    <t>='Opinion Statement (Inst)'!A136</t>
  </si>
  <si>
    <t>='Opinion Statement (Inst)'!A137</t>
  </si>
  <si>
    <t>='Opinion Statement (Inst)'!A138</t>
  </si>
  <si>
    <t>='Opinion Statement (Inst)'!A140</t>
  </si>
  <si>
    <t>='Opinion Statement (Inst)'!F140</t>
  </si>
  <si>
    <t>='Opinion Statement (Inst)'!A141</t>
  </si>
  <si>
    <t>='Opinion Statement (Inst)'!F141</t>
  </si>
  <si>
    <t>='Opinion Statement (Inst)'!A142</t>
  </si>
  <si>
    <t>='Opinion Statement (Inst)'!F142</t>
  </si>
  <si>
    <t>='Opinion Statement (Inst)'!A144</t>
  </si>
  <si>
    <t>='Opinion Statement (Inst)'!F144</t>
  </si>
  <si>
    <t>='Opinion Statement (Inst)'!A145</t>
  </si>
  <si>
    <t>='Opinion Statement (Inst)'!F145</t>
  </si>
  <si>
    <t>='Opinion Statement (Inst)'!A146</t>
  </si>
  <si>
    <t>='Opinion Statement (Inst)'!A147</t>
  </si>
  <si>
    <t>='Opinion Statement (Inst)'!A148</t>
  </si>
  <si>
    <t>='Opinion Statement (Inst)'!F148</t>
  </si>
  <si>
    <t>='Opinion Statement (Inst)'!A149</t>
  </si>
  <si>
    <t>='Opinion Statement (Inst)'!F149</t>
  </si>
  <si>
    <t>='Annex 1 - Findings'!B43:D43</t>
  </si>
  <si>
    <t>='Annex 1 - Findings'!G44:G51</t>
  </si>
  <si>
    <t>='Annex 1 - Findings'!B55:D55</t>
  </si>
  <si>
    <t>='Annex 1 - Findings'!G56:G63</t>
  </si>
  <si>
    <t>='Annex 1 - Findings'!A68:E68</t>
  </si>
  <si>
    <t>='Annex 1 - Findings'!B70:D70</t>
  </si>
  <si>
    <t>='Annex 1 - Findings'!G70</t>
  </si>
  <si>
    <t>='Annex 1 - Findings'!B71:D71</t>
  </si>
  <si>
    <t>='Annex 1 - Findings'!B72:D72</t>
  </si>
  <si>
    <t>='Annex 1 - Findings'!B73:D73</t>
  </si>
  <si>
    <t>='Annex 1 - Findings'!G74</t>
  </si>
  <si>
    <t>='Annex 2 - basis of work'!A5:B5</t>
  </si>
  <si>
    <t>='Annex 2 - basis of work'!C5:C6</t>
  </si>
  <si>
    <t>='Annex 2 - basis of work'!A7</t>
  </si>
  <si>
    <t>='Annex 2 - basis of work'!B7</t>
  </si>
  <si>
    <t>='Annex 2 - basis of work'!A8</t>
  </si>
  <si>
    <t>='Annex 2 - basis of work'!B8</t>
  </si>
  <si>
    <t>='Annex 2 - basis of work'!B9</t>
  </si>
  <si>
    <t>='Annex 2 - basis of work'!B10</t>
  </si>
  <si>
    <t>='Annex 2 - basis of work'!B11</t>
  </si>
  <si>
    <t>='Annex 2 - basis of work'!B12</t>
  </si>
  <si>
    <t>='Annex 2 - basis of work'!B13</t>
  </si>
  <si>
    <t>='Annex 2 - basis of work'!B14</t>
  </si>
  <si>
    <t>='Annex 2 - basis of work'!B15</t>
  </si>
  <si>
    <t>='Annex 2 - basis of work'!B16</t>
  </si>
  <si>
    <t>='Annex 2 - basis of work'!B17</t>
  </si>
  <si>
    <t>='Annex 2 - basis of work'!A19</t>
  </si>
  <si>
    <t>='Annex 2 - basis of work'!B19</t>
  </si>
  <si>
    <t>='Annex 2 - basis of work'!A20</t>
  </si>
  <si>
    <t>='Annex 2 - basis of work'!B20</t>
  </si>
  <si>
    <t>='Annex 2 - basis of work'!B21</t>
  </si>
  <si>
    <t>='Annex 2 - basis of work'!C21</t>
  </si>
  <si>
    <t>='Annex 2 - basis of work'!B22</t>
  </si>
  <si>
    <t>='Annex 2 - basis of work'!B23</t>
  </si>
  <si>
    <t>='Annex 2 - basis of work'!B24</t>
  </si>
  <si>
    <t>='Annex 2 - basis of work'!B25</t>
  </si>
  <si>
    <t>='Annex 2 - basis of work'!B26</t>
  </si>
  <si>
    <t>='Annex 2 - basis of work'!B27</t>
  </si>
  <si>
    <t>='Annex 2 - basis of work'!A28</t>
  </si>
  <si>
    <t>='Annex 2 - basis of work'!C28</t>
  </si>
  <si>
    <t>='Annex 2 - basis of work'!B29</t>
  </si>
  <si>
    <t>='Annex 2 - basis of work'!A31:A40</t>
  </si>
  <si>
    <t>='Annex 2 - basis of work'!B31</t>
  </si>
  <si>
    <t>='Annex 2 - basis of work'!C31:C33</t>
  </si>
  <si>
    <t>='Annex 2 - basis of work'!B32</t>
  </si>
  <si>
    <t>='Annex 2 - basis of work'!B33</t>
  </si>
  <si>
    <t>='Annex 2 - basis of work'!B34</t>
  </si>
  <si>
    <t>='Annex 2 - basis of work'!B35</t>
  </si>
  <si>
    <t>='Annex 2 - basis of work'!B36</t>
  </si>
  <si>
    <t>='Annex 2 - basis of work'!B37</t>
  </si>
  <si>
    <t>='Annex 2 - basis of work'!B41</t>
  </si>
  <si>
    <t>='Annex 2 - basis of work'!C41:C43</t>
  </si>
  <si>
    <t>='Annex 2 - basis of work'!B42</t>
  </si>
  <si>
    <t>='Annex 2 - basis of work'!B43</t>
  </si>
  <si>
    <t>='Annex 2 - basis of work'!B44</t>
  </si>
  <si>
    <t>='Annex 2 - basis of work'!C44:C45</t>
  </si>
  <si>
    <t>='Annex 2 - basis of work'!B46</t>
  </si>
  <si>
    <t>='Annex 2 - basis of work'!B50</t>
  </si>
  <si>
    <t>='Annex 2 - basis of work'!C50:C52</t>
  </si>
  <si>
    <t>='Annex 2 - basis of work'!B51</t>
  </si>
  <si>
    <t>='Annex 2 - basis of work'!B52</t>
  </si>
  <si>
    <t>='Annex 2 - basis of work'!B53</t>
  </si>
  <si>
    <t>='Annex 2 - basis of work'!B54</t>
  </si>
  <si>
    <t>='Annex 2 - basis of work'!B55</t>
  </si>
  <si>
    <t>Sheet = Accounting</t>
  </si>
  <si>
    <t>='Annex 3 - Changes '!A7:B7</t>
  </si>
  <si>
    <t>='Annex 3 - Changes '!B8</t>
  </si>
  <si>
    <t>='Annex 3 - Changes '!C9:C14</t>
  </si>
  <si>
    <t>='Annex 3 - Changes '!C16:C18</t>
  </si>
  <si>
    <t>=Accounting!B3</t>
  </si>
  <si>
    <t>=Accounting!B8</t>
  </si>
  <si>
    <t>=EUwideConstants!A4</t>
  </si>
  <si>
    <t>=EUwideConstants!A5</t>
  </si>
  <si>
    <t>=EUwideConstants!A6</t>
  </si>
  <si>
    <t>=EUwideConstants!A7</t>
  </si>
  <si>
    <t>=EUwideConstants!A8</t>
  </si>
  <si>
    <t>=EUwideConstants!A9</t>
  </si>
  <si>
    <t>=EUwideConstants!A10</t>
  </si>
  <si>
    <t>=EUwideConstants!A11</t>
  </si>
  <si>
    <t>=EUwideConstants!A12</t>
  </si>
  <si>
    <t>=EUwideConstants!A13</t>
  </si>
  <si>
    <t>=EUwideConstants!A14</t>
  </si>
  <si>
    <t>=EUwideConstants!A15</t>
  </si>
  <si>
    <t>=EUwideConstants!A16</t>
  </si>
  <si>
    <t>=EUwideConstants!A17</t>
  </si>
  <si>
    <t>=EUwideConstants!A18</t>
  </si>
  <si>
    <t>=EUwideConstants!A19</t>
  </si>
  <si>
    <t>=EUwideConstants!A20</t>
  </si>
  <si>
    <t>=EUwideConstants!A21</t>
  </si>
  <si>
    <t>=EUwideConstants!A22</t>
  </si>
  <si>
    <t>=EUwideConstants!A23</t>
  </si>
  <si>
    <t>=EUwideConstants!A24</t>
  </si>
  <si>
    <t>=EUwideConstants!A25</t>
  </si>
  <si>
    <t>=EUwideConstants!A26</t>
  </si>
  <si>
    <t>=EUwideConstants!A27</t>
  </si>
  <si>
    <t>=EUwideConstants!A28</t>
  </si>
  <si>
    <t>=EUwideConstants!A29</t>
  </si>
  <si>
    <t>=EUwideConstants!A30</t>
  </si>
  <si>
    <t>=EUwideConstants!A31</t>
  </si>
  <si>
    <t>=EUwideConstants!A42</t>
  </si>
  <si>
    <t>=EUwideConstants!A43</t>
  </si>
  <si>
    <t>=EUwideConstants!A44</t>
  </si>
  <si>
    <t>=EUwideConstants!A45</t>
  </si>
  <si>
    <t>=EUwideConstants!A46</t>
  </si>
  <si>
    <t>=EUwideConstants!A47</t>
  </si>
  <si>
    <t>=EUwideConstants!A48</t>
  </si>
  <si>
    <t>=EUwideConstants!A49</t>
  </si>
  <si>
    <t>=EUwideConstants!A50</t>
  </si>
  <si>
    <t>=EUwideConstants!A51</t>
  </si>
  <si>
    <t>=EUwideConstants!A52</t>
  </si>
  <si>
    <t>=EUwideConstants!A53</t>
  </si>
  <si>
    <t>=EUwideConstants!A54</t>
  </si>
  <si>
    <t>=EUwideConstants!A55</t>
  </si>
  <si>
    <t>=EUwideConstants!A56</t>
  </si>
  <si>
    <t>=EUwideConstants!A57</t>
  </si>
  <si>
    <t>=EUwideConstants!A58</t>
  </si>
  <si>
    <t>=EUwideConstants!A59</t>
  </si>
  <si>
    <t>=EUwideConstants!A60</t>
  </si>
  <si>
    <t>=EUwideConstants!A61</t>
  </si>
  <si>
    <t>=EUwideConstants!A62</t>
  </si>
  <si>
    <t>=EUwideConstants!A63</t>
  </si>
  <si>
    <t>=EUwideConstants!A64</t>
  </si>
  <si>
    <t>=EUwideConstants!A65</t>
  </si>
  <si>
    <t>=EUwideConstants!A66</t>
  </si>
  <si>
    <t>=EUwideConstants!A67</t>
  </si>
  <si>
    <t>=EUwideConstants!A68</t>
  </si>
  <si>
    <t>=EUwideConstants!A69</t>
  </si>
  <si>
    <t>=EUwideConstants!A70</t>
  </si>
  <si>
    <t>=EUwideConstants!A71</t>
  </si>
  <si>
    <t>=EUwideConstants!A72</t>
  </si>
  <si>
    <t>=EUwideConstants!A73</t>
  </si>
  <si>
    <t>=EUwideConstants!A74</t>
  </si>
  <si>
    <t>=EUwideConstants!A75</t>
  </si>
  <si>
    <t>=EUwideConstants!A76</t>
  </si>
  <si>
    <t>=EUwideConstants!A77</t>
  </si>
  <si>
    <t>=EUwideConstants!A78</t>
  </si>
  <si>
    <t>=EUwideConstants!A79</t>
  </si>
  <si>
    <t>=EUwideConstants!A80</t>
  </si>
  <si>
    <t>=EUwideConstants!A81</t>
  </si>
  <si>
    <t>=EUwideConstants!A82</t>
  </si>
  <si>
    <t>=EUwideConstants!A83</t>
  </si>
  <si>
    <t>=EUwideConstants!A84</t>
  </si>
  <si>
    <t>=EUwideConstants!A85</t>
  </si>
  <si>
    <t>=EUwideConstants!A86</t>
  </si>
  <si>
    <t>=EUwideConstants!A87</t>
  </si>
  <si>
    <t>=EUwideConstants!A88</t>
  </si>
  <si>
    <t>=EUwideConstants!A89</t>
  </si>
  <si>
    <t>=EUwideConstants!A90</t>
  </si>
  <si>
    <t>=EUwideConstants!A91</t>
  </si>
  <si>
    <t>=EUwideConstants!A92</t>
  </si>
  <si>
    <t>=EUwideConstants!A93</t>
  </si>
  <si>
    <t>=EUwideConstants!A94</t>
  </si>
  <si>
    <t>=EUwideConstants!A95</t>
  </si>
  <si>
    <t>=EUwideConstants!A96</t>
  </si>
  <si>
    <t>=EUwideConstants!A97</t>
  </si>
  <si>
    <t>=EUwideConstants!A98</t>
  </si>
  <si>
    <t>=EUwideConstants!A99</t>
  </si>
  <si>
    <t>=EUwideConstants!A100</t>
  </si>
  <si>
    <t>=EUwideConstants!A101</t>
  </si>
  <si>
    <t>=EUwideConstants!A102</t>
  </si>
  <si>
    <t>=EUwideConstants!A103</t>
  </si>
  <si>
    <t>=EUwideConstants!A36</t>
  </si>
  <si>
    <t>=EUwideConstants!A37</t>
  </si>
  <si>
    <t>=EUwideConstants!A108</t>
  </si>
  <si>
    <t>=EUwideConstants!A109</t>
  </si>
  <si>
    <t>=EUwideConstants!A114</t>
  </si>
  <si>
    <t>=EUwideConstants!A115</t>
  </si>
  <si>
    <t>=EUwideConstants!A132</t>
  </si>
  <si>
    <t>=EUwideConstants!A137</t>
  </si>
  <si>
    <t>=EUwideConstants!A178</t>
  </si>
  <si>
    <t>=EUwideConstants!A179</t>
  </si>
  <si>
    <t>=EUwideConstants!A129</t>
  </si>
  <si>
    <t>=EUwideConstants!A134</t>
  </si>
  <si>
    <t>=EUwideConstants!A139</t>
  </si>
  <si>
    <t>=EUwideConstants!A127</t>
  </si>
  <si>
    <t>=EUwideConstants!A133</t>
  </si>
  <si>
    <t>=EUwideConstants!A128</t>
  </si>
  <si>
    <t>=EUwideConstants!A155</t>
  </si>
  <si>
    <t>=EUwideConstants!A156</t>
  </si>
  <si>
    <t>=OperatorName</t>
  </si>
  <si>
    <t>=InstallationName</t>
  </si>
  <si>
    <t>='Annex 2 - basis of work'!B45</t>
  </si>
  <si>
    <t>='Opinion Statement (Inst)'!F135</t>
  </si>
  <si>
    <t>='Opinion Statement (Inst)'!F136</t>
  </si>
  <si>
    <t>='Opinion Statement (Inst)'!F137</t>
  </si>
  <si>
    <t>='Opinion Statement (Inst)'!F138</t>
  </si>
  <si>
    <t>='Opinion Statement (Inst)'!B94:E94</t>
  </si>
  <si>
    <t>='Opinion Statement (Inst)'!B91:E91</t>
  </si>
  <si>
    <t>='Opinion Statement (Inst)'!B78:E78</t>
  </si>
  <si>
    <t>='Opinion Statement (Inst)'!F79</t>
  </si>
  <si>
    <t>''='Opinion Statement (Inst)'!F1</t>
  </si>
  <si>
    <t>''='Annex 1 - Findings'!G1</t>
  </si>
  <si>
    <t>''='Annex 2 - basis of work'!C1</t>
  </si>
  <si>
    <t>''='Annex 3 - Changes '!C1</t>
  </si>
  <si>
    <t>'='Opinion Statement (Inst)'!F99</t>
  </si>
  <si>
    <t>'='Opinion Statement (Inst)'!F102</t>
  </si>
  <si>
    <t>'='Opinion Statement (Inst)'!F105</t>
  </si>
  <si>
    <t>''='Opinion Statement (Inst)'!A3:E3</t>
  </si>
  <si>
    <t>'='Annex 1 - Findings'!A1:E1</t>
  </si>
  <si>
    <t>'='Annex 2 - basis of work'!A2:B2</t>
  </si>
  <si>
    <t>'='Annex 3 - Changes '!A2:B2</t>
  </si>
  <si>
    <t>'='Annex 2 - basis of work'!C38</t>
  </si>
  <si>
    <t>'='Annex 2 - basis of work'!C3:C4</t>
  </si>
  <si>
    <t>'='Annex 1 - Findings'!G3:G4</t>
  </si>
  <si>
    <t>'='Annex 3 - Changes '!C3:C4</t>
  </si>
  <si>
    <t>=MSParameters!A1</t>
  </si>
  <si>
    <t>=MSParameters!A4</t>
  </si>
  <si>
    <t>=MSParameters!A5</t>
  </si>
  <si>
    <t>=MSParameters!A6</t>
  </si>
  <si>
    <t>=MSParameters!A7</t>
  </si>
  <si>
    <t>=MSParameters!A8</t>
  </si>
  <si>
    <t>=MSParameters!A15</t>
  </si>
  <si>
    <t>=MSParameters!A16</t>
  </si>
  <si>
    <t>=MSParameters!A23</t>
  </si>
  <si>
    <t>=MSParameters!A24</t>
  </si>
  <si>
    <t>=MSParameters!A40</t>
  </si>
  <si>
    <t>We have conducted a verification of the data used to demonstrate whether milestones and targets have been achieved as reported by the above Operator in its Report as referenced above. On the basis of the verification work undertaken (see Annex 2) these data are fairly stated, with the exception of the points listed below.
We also confirm that the milestones and targets listed in the Climate-Neutrality plan and the Climate-Neutrality report are consistent and that these have been achieved for the reporting period.</t>
  </si>
  <si>
    <t>='Opinion Statement (Inst)'!F28:F29</t>
  </si>
  <si>
    <t xml:space="preserve">&lt;OR use this opinion text:
1)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OR
2) the milestones and targets listed in the climate-neutrality plan and climate-neutrality report have NOT BEEN ACHIEVED. 
</t>
  </si>
  <si>
    <t xml:space="preserve">Please note that if the data used to demonstrate that milestones or targets have been achieved are free from material misstatement, the climate-neutrality report can still be 'NOT verified as satisfactory' if milestones and/or targets relevant to the reporting period have NOT been achieved. </t>
  </si>
  <si>
    <t>Was the data required by Regulation 2023/2441 underestimated or overestimated (If Yes, please provide more details below):</t>
  </si>
  <si>
    <t>Opinion Statement (DistHeat)</t>
  </si>
  <si>
    <t>='Opinion Statement (Inst)'!A1:E2</t>
  </si>
  <si>
    <t>='Opinion Statement (Inst)'!A4:E4</t>
  </si>
  <si>
    <t>='Opinion Statement (Inst)'!B5:E5</t>
  </si>
  <si>
    <t>Sheet = Opinion statement (Inst)</t>
  </si>
  <si>
    <t>Sheet = Opinion statement (DistHeat)</t>
  </si>
  <si>
    <t>This sheet is ONLY for use for reporting by INDIVIDUAL installations. For reporting by District Heating Companies please use sheet: 'Opinion Statement (DistHeat)'</t>
  </si>
  <si>
    <t>Before issuing this verification statement please hide the following sheet:</t>
  </si>
  <si>
    <t>Name of District Heating Company</t>
  </si>
  <si>
    <t>INSTALLATION DETAILS</t>
  </si>
  <si>
    <t>Address of District Heating Company</t>
  </si>
  <si>
    <t>REPORT DETAILS</t>
  </si>
  <si>
    <t>IN01</t>
  </si>
  <si>
    <t>IN02</t>
  </si>
  <si>
    <t>IN03</t>
  </si>
  <si>
    <t>IN04</t>
  </si>
  <si>
    <t>IN05</t>
  </si>
  <si>
    <t>IN06</t>
  </si>
  <si>
    <t>IN07</t>
  </si>
  <si>
    <t>IN08</t>
  </si>
  <si>
    <t>IN09</t>
  </si>
  <si>
    <t>IN10</t>
  </si>
  <si>
    <t>To add data for more installations click on the "+" sign in the left margin to open up more blocks</t>
  </si>
  <si>
    <t>Please insert the details of all the installations that are covered by the Climate-Neutrality Report</t>
  </si>
  <si>
    <t>&lt;State whether this applies to individual named installations or all of them. Where discrepancies are found these must be reported in Annex 1.
Failure to notify a change in the milestones and targets in accordance with FAR Article 22d is a non-compliance that should be reported on Annex 1 of this VOS.  Information on changes that should have been reported should be provided on Annex 3, as outlined at line 64 above&gt;</t>
  </si>
  <si>
    <t>We have conducted a verification of the data used to demonstrate whether milestones and targets have been achieved as reported by the above Operator in its Report as referenced above.  On the basis of the verification work undertaken (see Annex 2) these data are fairly stated. 
We also confirm that the milestones and targets listed in the Climate-Neutrality plan and the Climate-Neutrality report are consistent and that these have been achieved for the reporting period.</t>
  </si>
  <si>
    <t>We have conducted a verification of the data used to demonstrate whether milestones and targets have been achieved as reported by the above Operator in its Report as referenced above.  On the basis of the verification work undertaken (see Annex 2) these data CANNOT be verified as free from material misstatement due to to the reasons listed below; and/or 
one or more of the milestones or targets listed in the climate-neutrality plan and the climate-neutrality report for the reporting period have NOT been achieved.</t>
  </si>
  <si>
    <t>We have conducted a verification of the data used to demonstrate whether milestones and targets have been achieved as reported by the above District Heating Company in its Report as referenced above. On the basis of the verification work undertaken (see Annex 2) these data are fairly stated, with the exception of the points listed below.
We also confirm that the milestones and targets listed in the Climate-Neutrality plan and the Climate-Neutrality report are consistent and that these have been achieved for the reporting period.</t>
  </si>
  <si>
    <t>We have conducted a verification of the data used to demonstrate whether milestones and targets have been achieved as reported by the above District Heating Company in its Report as referenced above.  On the basis of the verification work undertaken (see Annex 2) these data are fairly stated. 
We also confirm that the milestones and targets listed in the Climate-Neutrality plan and the Climate-Neutrality report are consistent and that these have been achieved for the reporting period.</t>
  </si>
  <si>
    <t>='Opinion Statement (DistHeat)'!C320:G321</t>
  </si>
  <si>
    <t>='Opinion Statement (DistHeat)'!C323:G324</t>
  </si>
  <si>
    <t>='Opinion Statement (DistHeat)'!C336:G336</t>
  </si>
  <si>
    <t>We have conducted a verification of the data used to demonstrate whether milestones and targets have been achieved as reported by the above District Heating Company in its Report as referenced above.  On the basis of the verification work undertaken (see Annex 2) these data CANNOT be verified as free from material misstatement due to to the reasons listed below; and/or 
one or more of the milestones or targets listed in the climate-neutrality plan and the climate-neutrality report for the reporting period have NOT been achieved.</t>
  </si>
  <si>
    <t>This sheet is ONLY for use for reporting by DISTRICT HEATING COMPANIES in four specific MS: Bulgaria, Czechia, Latvia or Poland. For reporting by Individual Installations (including individual District Heating installations) please use sheet: 'Opinion Statement (Inst)'</t>
  </si>
  <si>
    <t>Operator/ ALL Installations site's visited physically during verification of the Climate-Neutrality report:</t>
  </si>
  <si>
    <t>IMPORTANT NOTE: A 'verified as satisfactory' or 'verified with comments' opinion CAN ONLY BE GIVEN IF all targets and miilestones for ALL installations included in the report for the reporting period have been achieved</t>
  </si>
  <si>
    <t>Individual Installations</t>
  </si>
  <si>
    <t>District Heating Companies</t>
  </si>
  <si>
    <t>&lt; The verifier should check whether procedures that operators have implemented to monitor and report climate-neutrality targets and milestones are established, implemented, maintained and documented and whether these procedures are appropriate to mitigate inherent and control risks&gt;</t>
  </si>
  <si>
    <t>Yes no see annex I for details Not applicable</t>
  </si>
  <si>
    <t>Heat benchmark</t>
  </si>
  <si>
    <t>Fuel benchmark</t>
  </si>
  <si>
    <t>Process emissions benchmark</t>
  </si>
  <si>
    <t>&lt; if a virtual site visit is carried out,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t>
  </si>
  <si>
    <t>Article 17c(a): Measures related to milestones and targets have been implemented and the implementation of those measures has been completed?</t>
  </si>
  <si>
    <t>Relevant procedures are documented, implemented, maintained and effective to mitigate inherent risks and control risks?</t>
  </si>
  <si>
    <t>&lt;Only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 Article 6.&gt;</t>
  </si>
  <si>
    <t>Article 17c(f): Achieved targets demonstrate a reduction in line with the estimated GHG emission reduction described in the Climate-Neutrality plan?</t>
  </si>
  <si>
    <t>Article 17c(e): Calculation of data used to demonstrate whether milestones and targets laid down in the climate-neutrality plan have been achieved, is correct?</t>
  </si>
  <si>
    <t>&lt;This should list any changes to the data used to demonstrate achievement of milestones or targets that have been identified by the verifier in the course of their work and which have not been notified to the Competent Authority. 
It should also list any changes to the climate-neutrality plan that have an impact on achievement of milestones and targets and that were not notified to the Competent Authority and which have not been deemed compliant by the Competent Authority.&gt;</t>
  </si>
  <si>
    <t>The formal opinion document for an individual stationary installation submitting a climate-neutrality report, to be signed by the verifier's authorised signatory</t>
  </si>
  <si>
    <t>The formal opinion document for a combined climate neutrality report submitted by a company for a group of stationary installations that form part of a District Heating system, to be signed by the verifier's authorised signatory</t>
  </si>
  <si>
    <t>The Milestones for the current reporting period as set out in the Climate-Neutrality Plan have been achieved with the exception of the following:</t>
  </si>
  <si>
    <t>&lt;=2025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</si>
</sst>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70" x14ac:knownFonts="1">
    <font>
      <sz val="10"/>
      <name val="Arial"/>
    </font>
    <font>
      <sz val="11"/>
      <color indexed="8"/>
      <name val="Calibri"/>
      <family val="2"/>
    </font>
    <font>
      <b/>
      <sz val="10"/>
      <name val="Arial"/>
      <family val="2"/>
    </font>
    <font>
      <i/>
      <sz val="10"/>
      <name val="Arial"/>
      <family val="2"/>
    </font>
    <font>
      <b/>
      <i/>
      <sz val="10"/>
      <name val="Arial"/>
      <family val="2"/>
    </font>
    <font>
      <sz val="10"/>
      <name val="Arial"/>
      <family val="2"/>
    </font>
    <font>
      <b/>
      <sz val="10"/>
      <color indexed="10"/>
      <name val="Arial"/>
      <family val="2"/>
    </font>
    <font>
      <sz val="8"/>
      <name val="Arial"/>
      <family val="2"/>
    </font>
    <font>
      <b/>
      <u/>
      <sz val="10"/>
      <name val="Arial"/>
      <family val="2"/>
    </font>
    <font>
      <sz val="8"/>
      <color indexed="81"/>
      <name val="Tahoma"/>
      <family val="2"/>
    </font>
    <font>
      <b/>
      <sz val="8"/>
      <color indexed="81"/>
      <name val="Tahoma"/>
      <family val="2"/>
    </font>
    <font>
      <sz val="9"/>
      <name val="Arial"/>
      <family val="2"/>
    </font>
    <font>
      <sz val="10"/>
      <color indexed="10"/>
      <name val="Arial"/>
      <family val="2"/>
    </font>
    <font>
      <sz val="10"/>
      <color indexed="10"/>
      <name val="Arial"/>
      <family val="2"/>
    </font>
    <font>
      <b/>
      <sz val="10"/>
      <color indexed="29"/>
      <name val="Arial"/>
      <family val="2"/>
    </font>
    <font>
      <sz val="10"/>
      <color indexed="29"/>
      <name val="Arial"/>
      <family val="2"/>
    </font>
    <font>
      <b/>
      <sz val="10"/>
      <color indexed="60"/>
      <name val="Arial"/>
      <family val="2"/>
    </font>
    <font>
      <i/>
      <sz val="10"/>
      <color indexed="60"/>
      <name val="Arial"/>
      <family val="2"/>
    </font>
    <font>
      <sz val="8"/>
      <name val="Arial"/>
      <family val="2"/>
    </font>
    <font>
      <b/>
      <u/>
      <sz val="12"/>
      <name val="Arial"/>
      <family val="2"/>
    </font>
    <font>
      <sz val="10"/>
      <name val="Arial"/>
      <family val="2"/>
    </font>
    <font>
      <i/>
      <sz val="9"/>
      <name val="Arial"/>
      <family val="2"/>
    </font>
    <font>
      <b/>
      <sz val="10"/>
      <color indexed="18"/>
      <name val="Arial"/>
      <family val="2"/>
    </font>
    <font>
      <sz val="10"/>
      <color indexed="18"/>
      <name val="Arial"/>
      <family val="2"/>
    </font>
    <font>
      <i/>
      <sz val="10"/>
      <color indexed="18"/>
      <name val="Arial"/>
      <family val="2"/>
    </font>
    <font>
      <b/>
      <sz val="10"/>
      <color indexed="62"/>
      <name val="Arial"/>
      <family val="2"/>
    </font>
    <font>
      <i/>
      <sz val="10"/>
      <color indexed="62"/>
      <name val="Arial"/>
      <family val="2"/>
    </font>
    <font>
      <b/>
      <sz val="12"/>
      <name val="Arial"/>
      <family val="2"/>
    </font>
    <font>
      <i/>
      <sz val="10"/>
      <color indexed="18"/>
      <name val="Arial"/>
      <family val="2"/>
    </font>
    <font>
      <sz val="10"/>
      <color indexed="18"/>
      <name val="Arial"/>
      <family val="2"/>
    </font>
    <font>
      <b/>
      <sz val="10"/>
      <color indexed="18"/>
      <name val="Arial"/>
      <family val="2"/>
    </font>
    <font>
      <b/>
      <sz val="11"/>
      <name val="Arial"/>
      <family val="2"/>
    </font>
    <font>
      <b/>
      <u/>
      <sz val="11"/>
      <name val="Arial"/>
      <family val="2"/>
    </font>
    <font>
      <u/>
      <sz val="10"/>
      <color indexed="12"/>
      <name val="Arial"/>
      <family val="2"/>
    </font>
    <font>
      <sz val="10"/>
      <name val="Arial"/>
      <family val="2"/>
    </font>
    <font>
      <sz val="8"/>
      <name val="Arial"/>
      <family val="2"/>
    </font>
    <font>
      <b/>
      <sz val="11"/>
      <color indexed="8"/>
      <name val="Calibri"/>
      <family val="2"/>
    </font>
    <font>
      <b/>
      <sz val="18"/>
      <name val="Arial"/>
      <family val="2"/>
    </font>
    <font>
      <b/>
      <sz val="10"/>
      <color indexed="9"/>
      <name val="Arial"/>
      <family val="2"/>
    </font>
    <font>
      <b/>
      <sz val="20"/>
      <name val="Arial"/>
      <family val="2"/>
    </font>
    <font>
      <b/>
      <i/>
      <sz val="10"/>
      <color indexed="18"/>
      <name val="Arial"/>
      <family val="2"/>
    </font>
    <font>
      <sz val="12"/>
      <name val="Arial"/>
      <family val="2"/>
    </font>
    <font>
      <u/>
      <sz val="12.5"/>
      <color theme="10"/>
      <name val="Arial"/>
      <family val="2"/>
    </font>
    <font>
      <u/>
      <sz val="10"/>
      <color theme="10"/>
      <name val="Arial"/>
      <family val="2"/>
    </font>
    <font>
      <b/>
      <sz val="10"/>
      <color rgb="FFFF0000"/>
      <name val="Arial"/>
      <family val="2"/>
    </font>
    <font>
      <i/>
      <sz val="10"/>
      <color rgb="FF1B22A5"/>
      <name val="Arial"/>
      <family val="2"/>
    </font>
    <font>
      <sz val="11"/>
      <name val="Calibri"/>
      <family val="2"/>
    </font>
    <font>
      <sz val="10"/>
      <color rgb="FFFF0000"/>
      <name val="Arial"/>
      <family val="2"/>
    </font>
    <font>
      <b/>
      <i/>
      <sz val="10"/>
      <color rgb="FFFF0000"/>
      <name val="Arial"/>
      <family val="2"/>
    </font>
    <font>
      <b/>
      <sz val="8"/>
      <color rgb="FFFF0000"/>
      <name val="Arial"/>
      <family val="2"/>
    </font>
    <font>
      <i/>
      <sz val="10"/>
      <color rgb="FF000080"/>
      <name val="Arial"/>
      <family val="2"/>
    </font>
    <font>
      <b/>
      <sz val="16"/>
      <color rgb="FFFF0000"/>
      <name val="Arial"/>
      <family val="2"/>
    </font>
    <font>
      <i/>
      <u/>
      <sz val="10"/>
      <color indexed="18"/>
      <name val="Arial"/>
      <family val="2"/>
    </font>
    <font>
      <b/>
      <i/>
      <u/>
      <sz val="10"/>
      <color indexed="10"/>
      <name val="Arial"/>
      <family val="2"/>
    </font>
    <font>
      <b/>
      <i/>
      <sz val="8"/>
      <color indexed="18"/>
      <name val="Arial"/>
      <family val="2"/>
    </font>
    <font>
      <b/>
      <i/>
      <sz val="10"/>
      <color indexed="10"/>
      <name val="Arial"/>
      <family val="2"/>
    </font>
    <font>
      <sz val="10"/>
      <color rgb="FF000080"/>
      <name val="Arial"/>
      <family val="2"/>
    </font>
    <font>
      <b/>
      <u/>
      <sz val="10"/>
      <color theme="10"/>
      <name val="Arial"/>
      <family val="2"/>
    </font>
    <font>
      <i/>
      <sz val="10"/>
      <color rgb="FFFF0000"/>
      <name val="Arial"/>
      <family val="2"/>
    </font>
    <font>
      <strike/>
      <sz val="10"/>
      <name val="Arial"/>
      <family val="2"/>
    </font>
    <font>
      <sz val="10"/>
      <color theme="1"/>
      <name val="Arial"/>
      <family val="2"/>
    </font>
    <font>
      <u/>
      <sz val="10"/>
      <name val="Arial"/>
      <family val="2"/>
    </font>
    <font>
      <sz val="10"/>
      <color indexed="62"/>
      <name val="Arial"/>
      <family val="2"/>
    </font>
    <font>
      <b/>
      <sz val="10"/>
      <color indexed="8"/>
      <name val="Calibri"/>
      <family val="2"/>
    </font>
    <font>
      <i/>
      <sz val="10"/>
      <color theme="3"/>
      <name val="Arial"/>
      <family val="2"/>
    </font>
    <font>
      <sz val="10"/>
      <color indexed="8"/>
      <name val="Calibri"/>
      <family val="2"/>
    </font>
    <font>
      <i/>
      <sz val="10"/>
      <color indexed="8"/>
      <name val="Calibri"/>
      <family val="2"/>
    </font>
    <font>
      <sz val="11"/>
      <name val="Arial"/>
      <family val="2"/>
    </font>
    <font>
      <b/>
      <u/>
      <sz val="10"/>
      <color rgb="FFFF0000"/>
      <name val="Arial"/>
      <family val="2"/>
    </font>
    <font>
      <b/>
      <sz val="12"/>
      <color indexed="8"/>
      <name val="Calibri"/>
      <family val="2"/>
    </font>
  </fonts>
  <fills count="26">
    <fill>
      <patternFill patternType="none"/>
    </fill>
    <fill>
      <patternFill patternType="gray125"/>
    </fill>
    <fill>
      <patternFill patternType="solid">
        <fgColor indexed="43"/>
        <bgColor indexed="64"/>
      </patternFill>
    </fill>
    <fill>
      <patternFill patternType="solid">
        <fgColor indexed="57"/>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31"/>
        <bgColor indexed="64"/>
      </patternFill>
    </fill>
    <fill>
      <patternFill patternType="solid">
        <fgColor indexed="12"/>
        <bgColor indexed="64"/>
      </patternFill>
    </fill>
    <fill>
      <patternFill patternType="solid">
        <fgColor indexed="27"/>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rgb="FFCCCCFF"/>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BCB7DE"/>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rgb="FF0000FF"/>
        <bgColor indexed="64"/>
      </patternFill>
    </fill>
  </fills>
  <borders count="9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s>
  <cellStyleXfs count="9">
    <xf numFmtId="0" fontId="0" fillId="0" borderId="0"/>
    <xf numFmtId="0" fontId="42" fillId="0" borderId="0" applyNumberFormat="0" applyFill="0" applyBorder="0" applyAlignment="0" applyProtection="0">
      <alignment vertical="top"/>
      <protection locked="0"/>
    </xf>
    <xf numFmtId="164" fontId="34" fillId="0" borderId="0" applyFont="0" applyFill="0" applyBorder="0" applyAlignment="0" applyProtection="0"/>
    <xf numFmtId="0" fontId="1" fillId="0" borderId="0"/>
    <xf numFmtId="164" fontId="5" fillId="0" borderId="0" applyFont="0" applyFill="0" applyBorder="0" applyAlignment="0" applyProtection="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773">
    <xf numFmtId="0" fontId="0" fillId="0" borderId="0" xfId="0"/>
    <xf numFmtId="0" fontId="33" fillId="0" borderId="2" xfId="1" applyFont="1" applyBorder="1" applyAlignment="1" applyProtection="1">
      <alignment vertical="top"/>
    </xf>
    <xf numFmtId="0" fontId="2" fillId="0" borderId="0" xfId="0" applyFont="1"/>
    <xf numFmtId="0" fontId="0" fillId="0" borderId="3" xfId="0" applyBorder="1"/>
    <xf numFmtId="0" fontId="0" fillId="2" borderId="4" xfId="0" applyFill="1" applyBorder="1"/>
    <xf numFmtId="0" fontId="0" fillId="0" borderId="5" xfId="0" applyBorder="1"/>
    <xf numFmtId="14" fontId="0" fillId="3" borderId="6" xfId="0" applyNumberFormat="1" applyFill="1" applyBorder="1" applyAlignment="1">
      <alignment horizontal="left"/>
    </xf>
    <xf numFmtId="0" fontId="0" fillId="4" borderId="7" xfId="0" applyFill="1" applyBorder="1"/>
    <xf numFmtId="0" fontId="0" fillId="4" borderId="8" xfId="0" applyFill="1" applyBorder="1"/>
    <xf numFmtId="0" fontId="0" fillId="4" borderId="9" xfId="0" applyFill="1" applyBorder="1"/>
    <xf numFmtId="0" fontId="0" fillId="0" borderId="10" xfId="0" applyBorder="1"/>
    <xf numFmtId="0" fontId="0" fillId="5" borderId="11" xfId="0" applyFill="1" applyBorder="1"/>
    <xf numFmtId="0" fontId="0" fillId="0" borderId="12" xfId="0" applyBorder="1"/>
    <xf numFmtId="0" fontId="0" fillId="6" borderId="13" xfId="0" applyFill="1" applyBorder="1"/>
    <xf numFmtId="0" fontId="0" fillId="7" borderId="0" xfId="0" applyFill="1"/>
    <xf numFmtId="0" fontId="2" fillId="0" borderId="14" xfId="0" applyFont="1" applyBorder="1"/>
    <xf numFmtId="0" fontId="2" fillId="0" borderId="15" xfId="0" applyFont="1" applyBorder="1"/>
    <xf numFmtId="0" fontId="0" fillId="0" borderId="16" xfId="0" applyBorder="1"/>
    <xf numFmtId="14" fontId="0" fillId="3" borderId="17" xfId="0" applyNumberFormat="1" applyFill="1" applyBorder="1" applyAlignment="1">
      <alignment horizontal="center"/>
    </xf>
    <xf numFmtId="0" fontId="0" fillId="4" borderId="18" xfId="0" applyFill="1" applyBorder="1"/>
    <xf numFmtId="0" fontId="0" fillId="4" borderId="19" xfId="0" applyFill="1" applyBorder="1"/>
    <xf numFmtId="14" fontId="0" fillId="3" borderId="20" xfId="0" applyNumberFormat="1" applyFill="1" applyBorder="1" applyAlignment="1">
      <alignment horizontal="center"/>
    </xf>
    <xf numFmtId="0" fontId="0" fillId="4" borderId="21" xfId="0" applyFill="1" applyBorder="1"/>
    <xf numFmtId="0" fontId="0" fillId="4" borderId="22" xfId="0" applyFill="1" applyBorder="1"/>
    <xf numFmtId="14" fontId="0" fillId="3" borderId="23" xfId="0" applyNumberFormat="1" applyFill="1" applyBorder="1" applyAlignment="1">
      <alignment horizontal="center"/>
    </xf>
    <xf numFmtId="0" fontId="0" fillId="4" borderId="24" xfId="0" applyFill="1" applyBorder="1"/>
    <xf numFmtId="0" fontId="0" fillId="4" borderId="25" xfId="0" applyFill="1" applyBorder="1"/>
    <xf numFmtId="0" fontId="0" fillId="5" borderId="0" xfId="0" applyFill="1"/>
    <xf numFmtId="0" fontId="5" fillId="6" borderId="0" xfId="0" applyFont="1" applyFill="1" applyAlignment="1">
      <alignment horizontal="left" vertical="top" wrapText="1"/>
    </xf>
    <xf numFmtId="0" fontId="43" fillId="0" borderId="26" xfId="1" applyFont="1" applyBorder="1" applyAlignment="1" applyProtection="1">
      <alignment vertical="top" wrapText="1"/>
    </xf>
    <xf numFmtId="0" fontId="5" fillId="7" borderId="0" xfId="0" applyFont="1" applyFill="1"/>
    <xf numFmtId="0" fontId="37" fillId="0" borderId="0" xfId="0" applyFont="1"/>
    <xf numFmtId="0" fontId="5" fillId="0" borderId="0" xfId="0" applyFont="1"/>
    <xf numFmtId="0" fontId="8" fillId="0" borderId="17" xfId="0" applyFont="1" applyBorder="1" applyAlignment="1">
      <alignment vertical="top" wrapText="1"/>
    </xf>
    <xf numFmtId="0" fontId="3" fillId="9" borderId="20" xfId="0" applyFont="1" applyFill="1" applyBorder="1" applyAlignment="1">
      <alignment horizontal="justify"/>
    </xf>
    <xf numFmtId="0" fontId="12" fillId="9" borderId="20" xfId="0" applyFont="1" applyFill="1" applyBorder="1" applyAlignment="1">
      <alignment vertical="top" wrapText="1"/>
    </xf>
    <xf numFmtId="0" fontId="5" fillId="9" borderId="20" xfId="0" applyFont="1" applyFill="1" applyBorder="1" applyAlignment="1">
      <alignment vertical="top" wrapText="1"/>
    </xf>
    <xf numFmtId="0" fontId="5" fillId="9" borderId="20" xfId="0" applyFont="1" applyFill="1" applyBorder="1" applyAlignment="1">
      <alignment horizontal="justify"/>
    </xf>
    <xf numFmtId="0" fontId="5" fillId="9" borderId="23" xfId="0" applyFont="1" applyFill="1" applyBorder="1" applyAlignment="1">
      <alignment horizontal="justify"/>
    </xf>
    <xf numFmtId="0" fontId="3" fillId="0" borderId="0" xfId="0" applyFont="1"/>
    <xf numFmtId="0" fontId="0" fillId="4" borderId="0" xfId="0" applyFill="1"/>
    <xf numFmtId="0" fontId="5" fillId="4" borderId="0" xfId="0" applyFont="1" applyFill="1"/>
    <xf numFmtId="0" fontId="5" fillId="13" borderId="0" xfId="0" quotePrefix="1" applyFont="1" applyFill="1"/>
    <xf numFmtId="0" fontId="5" fillId="13" borderId="0" xfId="0" applyFont="1" applyFill="1"/>
    <xf numFmtId="0" fontId="0" fillId="0" borderId="0" xfId="0" applyAlignment="1">
      <alignment vertical="top"/>
    </xf>
    <xf numFmtId="0" fontId="25" fillId="0" borderId="0" xfId="0" applyFont="1" applyAlignment="1">
      <alignment vertical="top" wrapText="1"/>
    </xf>
    <xf numFmtId="0" fontId="6" fillId="0" borderId="0" xfId="0" applyFont="1" applyAlignment="1">
      <alignment vertical="top" wrapText="1"/>
    </xf>
    <xf numFmtId="0" fontId="5" fillId="0" borderId="0" xfId="0" applyFont="1" applyAlignment="1">
      <alignment vertical="top" wrapText="1"/>
    </xf>
    <xf numFmtId="0" fontId="4" fillId="0" borderId="2" xfId="0" applyFont="1" applyBorder="1" applyAlignment="1">
      <alignment vertical="top" wrapText="1"/>
    </xf>
    <xf numFmtId="0" fontId="4" fillId="0" borderId="26" xfId="0" applyFont="1" applyBorder="1" applyAlignment="1">
      <alignment vertical="top" wrapText="1"/>
    </xf>
    <xf numFmtId="0" fontId="2" fillId="0" borderId="0" xfId="0" applyFont="1" applyAlignment="1">
      <alignment vertical="top"/>
    </xf>
    <xf numFmtId="0" fontId="25" fillId="8" borderId="0" xfId="0" applyFont="1" applyFill="1" applyAlignment="1">
      <alignment vertical="top" wrapText="1"/>
    </xf>
    <xf numFmtId="0" fontId="13" fillId="0" borderId="0" xfId="0" applyFont="1" applyAlignment="1">
      <alignment vertical="top"/>
    </xf>
    <xf numFmtId="0" fontId="12" fillId="0" borderId="0" xfId="0" applyFont="1" applyAlignment="1">
      <alignment vertical="top"/>
    </xf>
    <xf numFmtId="0" fontId="16" fillId="0" borderId="0" xfId="0" applyFont="1" applyAlignment="1">
      <alignment vertical="top" wrapText="1"/>
    </xf>
    <xf numFmtId="0" fontId="2" fillId="0" borderId="0" xfId="0" applyFont="1" applyAlignment="1">
      <alignment vertical="top" wrapText="1"/>
    </xf>
    <xf numFmtId="0" fontId="2" fillId="0" borderId="32" xfId="0" applyFont="1" applyBorder="1" applyAlignment="1">
      <alignment vertical="top" wrapText="1"/>
    </xf>
    <xf numFmtId="0" fontId="2" fillId="0" borderId="34" xfId="0" applyFont="1" applyBorder="1" applyAlignment="1">
      <alignment vertical="top" wrapText="1"/>
    </xf>
    <xf numFmtId="0" fontId="5" fillId="0" borderId="35" xfId="0" applyFont="1" applyBorder="1" applyAlignment="1">
      <alignment vertical="top" wrapText="1"/>
    </xf>
    <xf numFmtId="0" fontId="5" fillId="0" borderId="35" xfId="0" quotePrefix="1" applyFont="1" applyBorder="1" applyAlignment="1">
      <alignment vertical="top" wrapText="1"/>
    </xf>
    <xf numFmtId="0" fontId="2" fillId="0" borderId="36" xfId="0" applyFont="1" applyBorder="1" applyAlignment="1">
      <alignment vertical="top" wrapText="1"/>
    </xf>
    <xf numFmtId="0" fontId="5" fillId="0" borderId="37" xfId="0" applyFont="1" applyBorder="1" applyAlignment="1">
      <alignment vertical="top" wrapText="1"/>
    </xf>
    <xf numFmtId="0" fontId="8" fillId="0" borderId="38" xfId="0" applyFont="1" applyBorder="1" applyAlignment="1">
      <alignment vertical="top" wrapText="1"/>
    </xf>
    <xf numFmtId="0" fontId="8" fillId="0" borderId="39" xfId="0" applyFont="1"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23" fillId="0" borderId="0" xfId="0" applyFont="1" applyAlignment="1">
      <alignment vertical="top"/>
    </xf>
    <xf numFmtId="0" fontId="4" fillId="0" borderId="0" xfId="0" applyFont="1" applyAlignment="1">
      <alignment vertical="top" wrapText="1"/>
    </xf>
    <xf numFmtId="0" fontId="22" fillId="0" borderId="0" xfId="0" applyFont="1" applyAlignment="1">
      <alignment vertical="top" wrapText="1"/>
    </xf>
    <xf numFmtId="0" fontId="4" fillId="0" borderId="1" xfId="0" applyFont="1" applyBorder="1" applyAlignment="1">
      <alignment vertical="top" wrapText="1"/>
    </xf>
    <xf numFmtId="0" fontId="5" fillId="0" borderId="0" xfId="0" applyFont="1" applyAlignment="1">
      <alignment vertical="top"/>
    </xf>
    <xf numFmtId="0" fontId="29" fillId="0" borderId="0" xfId="0" applyFont="1" applyAlignment="1">
      <alignment vertical="top" wrapText="1"/>
    </xf>
    <xf numFmtId="0" fontId="2" fillId="0" borderId="40" xfId="0" applyFont="1" applyBorder="1" applyAlignment="1">
      <alignment vertical="top"/>
    </xf>
    <xf numFmtId="0" fontId="24" fillId="0" borderId="0" xfId="0" applyFont="1" applyAlignment="1">
      <alignment vertical="top" wrapText="1"/>
    </xf>
    <xf numFmtId="0" fontId="23" fillId="0" borderId="0" xfId="0" applyFont="1" applyAlignment="1">
      <alignment vertical="top" wrapText="1"/>
    </xf>
    <xf numFmtId="0" fontId="44" fillId="0" borderId="0" xfId="0" applyFont="1" applyAlignment="1">
      <alignment vertical="top" wrapText="1"/>
    </xf>
    <xf numFmtId="0" fontId="19" fillId="0" borderId="0" xfId="0" applyFont="1" applyAlignment="1">
      <alignment vertical="top"/>
    </xf>
    <xf numFmtId="0" fontId="2" fillId="0" borderId="29" xfId="0" applyFont="1" applyBorder="1" applyAlignment="1">
      <alignment vertical="top" wrapText="1"/>
    </xf>
    <xf numFmtId="0" fontId="2" fillId="0" borderId="30" xfId="0" applyFont="1" applyBorder="1" applyAlignment="1">
      <alignment vertical="top" wrapText="1"/>
    </xf>
    <xf numFmtId="0" fontId="2" fillId="0" borderId="31" xfId="0" applyFont="1" applyBorder="1" applyAlignment="1">
      <alignment vertical="top" wrapText="1"/>
    </xf>
    <xf numFmtId="0" fontId="0" fillId="14" borderId="1" xfId="0" applyFill="1" applyBorder="1" applyAlignment="1">
      <alignment vertical="top"/>
    </xf>
    <xf numFmtId="0" fontId="0" fillId="9" borderId="41" xfId="0" applyFill="1" applyBorder="1" applyAlignment="1">
      <alignment vertical="top"/>
    </xf>
    <xf numFmtId="0" fontId="2" fillId="12" borderId="32" xfId="0" applyFont="1" applyFill="1" applyBorder="1" applyAlignment="1">
      <alignment horizontal="centerContinuous" vertical="top"/>
    </xf>
    <xf numFmtId="0" fontId="2" fillId="12" borderId="34" xfId="0" applyFont="1" applyFill="1" applyBorder="1" applyAlignment="1">
      <alignment vertical="top"/>
    </xf>
    <xf numFmtId="0" fontId="2" fillId="12" borderId="0" xfId="0" applyFont="1" applyFill="1" applyAlignment="1">
      <alignment horizontal="justify" vertical="top"/>
    </xf>
    <xf numFmtId="0" fontId="2" fillId="12" borderId="35" xfId="0" applyFont="1" applyFill="1" applyBorder="1" applyAlignment="1">
      <alignment horizontal="justify" vertical="top"/>
    </xf>
    <xf numFmtId="0" fontId="0" fillId="12" borderId="0" xfId="0" applyFill="1" applyAlignment="1">
      <alignment horizontal="justify" vertical="top" wrapText="1"/>
    </xf>
    <xf numFmtId="0" fontId="2" fillId="12" borderId="32" xfId="0" applyFont="1" applyFill="1" applyBorder="1" applyAlignment="1">
      <alignment horizontal="left" vertical="top"/>
    </xf>
    <xf numFmtId="0" fontId="2" fillId="12" borderId="34" xfId="0" applyFont="1" applyFill="1" applyBorder="1" applyAlignment="1">
      <alignment horizontal="left" vertical="top"/>
    </xf>
    <xf numFmtId="0" fontId="2" fillId="12" borderId="36" xfId="0" applyFont="1" applyFill="1" applyBorder="1" applyAlignment="1">
      <alignment horizontal="left" vertical="top"/>
    </xf>
    <xf numFmtId="0" fontId="2" fillId="6" borderId="32" xfId="0" applyFont="1" applyFill="1" applyBorder="1" applyAlignment="1">
      <alignment horizontal="left" vertical="top"/>
    </xf>
    <xf numFmtId="0" fontId="2" fillId="6" borderId="34" xfId="0" applyFont="1" applyFill="1" applyBorder="1" applyAlignment="1">
      <alignment horizontal="left" vertical="top"/>
    </xf>
    <xf numFmtId="0" fontId="2" fillId="6" borderId="36" xfId="0" applyFont="1" applyFill="1" applyBorder="1" applyAlignment="1">
      <alignment horizontal="left" vertical="top"/>
    </xf>
    <xf numFmtId="0" fontId="5" fillId="0" borderId="35" xfId="0" applyFont="1" applyBorder="1" applyAlignment="1">
      <alignment horizontal="left" vertical="top" wrapText="1"/>
    </xf>
    <xf numFmtId="0" fontId="12" fillId="0" borderId="0" xfId="0" applyFont="1" applyAlignment="1">
      <alignment vertical="top" wrapText="1"/>
    </xf>
    <xf numFmtId="0" fontId="24" fillId="0" borderId="0" xfId="0" applyFont="1" applyAlignment="1">
      <alignment horizontal="left" vertical="top" wrapText="1"/>
    </xf>
    <xf numFmtId="0" fontId="2" fillId="12" borderId="0" xfId="0" applyFont="1" applyFill="1" applyAlignment="1">
      <alignment vertical="top"/>
    </xf>
    <xf numFmtId="0" fontId="0" fillId="12" borderId="0" xfId="0" applyFill="1" applyAlignment="1">
      <alignment vertical="top"/>
    </xf>
    <xf numFmtId="0" fontId="5" fillId="12" borderId="30" xfId="0" applyFont="1" applyFill="1" applyBorder="1" applyAlignment="1">
      <alignment horizontal="left" vertical="top" wrapText="1"/>
    </xf>
    <xf numFmtId="0" fontId="5" fillId="4" borderId="21" xfId="0" applyFont="1" applyFill="1" applyBorder="1"/>
    <xf numFmtId="0" fontId="16" fillId="0" borderId="34" xfId="0" applyFont="1" applyBorder="1" applyAlignment="1">
      <alignment vertical="top" wrapText="1"/>
    </xf>
    <xf numFmtId="0" fontId="14" fillId="0" borderId="34" xfId="0" applyFont="1" applyBorder="1" applyAlignment="1">
      <alignment vertical="top" wrapText="1"/>
    </xf>
    <xf numFmtId="0" fontId="14" fillId="0" borderId="0" xfId="0" applyFont="1" applyAlignment="1">
      <alignment vertical="top" wrapText="1"/>
    </xf>
    <xf numFmtId="0" fontId="6" fillId="0" borderId="34" xfId="0" applyFont="1" applyBorder="1" applyAlignment="1">
      <alignment vertical="top" wrapText="1"/>
    </xf>
    <xf numFmtId="0" fontId="30" fillId="0" borderId="0" xfId="0" applyFont="1" applyAlignment="1">
      <alignment vertical="top" wrapText="1"/>
    </xf>
    <xf numFmtId="0" fontId="0" fillId="13" borderId="0" xfId="0" applyFill="1"/>
    <xf numFmtId="0" fontId="2" fillId="0" borderId="1" xfId="0" applyFont="1" applyBorder="1" applyAlignment="1">
      <alignment vertical="top" wrapText="1"/>
    </xf>
    <xf numFmtId="0" fontId="5" fillId="0" borderId="51" xfId="0" applyFont="1" applyBorder="1" applyAlignment="1">
      <alignment horizontal="left" vertical="top" wrapText="1"/>
    </xf>
    <xf numFmtId="0" fontId="5" fillId="0" borderId="52" xfId="0" applyFont="1" applyBorder="1" applyAlignment="1">
      <alignment horizontal="left" vertical="top" wrapText="1"/>
    </xf>
    <xf numFmtId="0" fontId="5" fillId="15" borderId="42" xfId="0" applyFont="1" applyFill="1" applyBorder="1" applyAlignment="1">
      <alignment horizontal="left" vertical="top" wrapText="1"/>
    </xf>
    <xf numFmtId="0" fontId="5" fillId="0" borderId="42" xfId="0" applyFont="1" applyBorder="1" applyAlignment="1">
      <alignment vertical="top"/>
    </xf>
    <xf numFmtId="0" fontId="4" fillId="0" borderId="42" xfId="0" applyFont="1" applyBorder="1" applyAlignment="1">
      <alignment horizontal="center" vertical="top"/>
    </xf>
    <xf numFmtId="0" fontId="5" fillId="0" borderId="42" xfId="0" applyFont="1" applyBorder="1" applyAlignment="1">
      <alignment horizontal="center" vertical="top"/>
    </xf>
    <xf numFmtId="0" fontId="2" fillId="0" borderId="42" xfId="0" applyFont="1" applyBorder="1" applyAlignment="1">
      <alignment horizontal="center" vertical="top"/>
    </xf>
    <xf numFmtId="0" fontId="23" fillId="0" borderId="0" xfId="0" applyFont="1" applyAlignment="1">
      <alignment horizontal="left" vertical="top" wrapText="1"/>
    </xf>
    <xf numFmtId="0" fontId="5" fillId="14" borderId="46" xfId="0" quotePrefix="1" applyFont="1" applyFill="1" applyBorder="1" applyAlignment="1">
      <alignment horizontal="left" vertical="top" wrapText="1"/>
    </xf>
    <xf numFmtId="0" fontId="3" fillId="0" borderId="0" xfId="0" applyFont="1" applyAlignment="1">
      <alignment horizontal="left" vertical="top" wrapText="1"/>
    </xf>
    <xf numFmtId="0" fontId="5" fillId="0" borderId="33" xfId="0" applyFont="1" applyBorder="1" applyAlignment="1">
      <alignment horizontal="left" vertical="top" wrapText="1"/>
    </xf>
    <xf numFmtId="0" fontId="5" fillId="0" borderId="35" xfId="0" quotePrefix="1" applyFont="1" applyBorder="1" applyAlignment="1">
      <alignment horizontal="left" vertical="top" wrapText="1"/>
    </xf>
    <xf numFmtId="0" fontId="26" fillId="0" borderId="0" xfId="0" applyFont="1" applyAlignment="1">
      <alignment horizontal="left" vertical="top" wrapText="1"/>
    </xf>
    <xf numFmtId="0" fontId="5" fillId="0" borderId="37" xfId="0" applyFont="1" applyBorder="1" applyAlignment="1">
      <alignment horizontal="left" vertical="top" wrapText="1"/>
    </xf>
    <xf numFmtId="0" fontId="5" fillId="9" borderId="39" xfId="0" applyFont="1" applyFill="1" applyBorder="1" applyAlignment="1">
      <alignment horizontal="left" vertical="top" wrapText="1"/>
    </xf>
    <xf numFmtId="0" fontId="5" fillId="0" borderId="0" xfId="0" applyFont="1" applyAlignment="1">
      <alignment horizontal="left" vertical="top" wrapText="1"/>
    </xf>
    <xf numFmtId="0" fontId="5" fillId="4" borderId="0" xfId="0" applyFont="1" applyFill="1" applyAlignment="1">
      <alignment horizontal="left" vertical="top" wrapText="1"/>
    </xf>
    <xf numFmtId="0" fontId="5" fillId="9" borderId="20" xfId="0" applyFont="1" applyFill="1" applyBorder="1" applyAlignment="1">
      <alignment horizontal="left" vertical="top" wrapText="1"/>
    </xf>
    <xf numFmtId="0" fontId="5" fillId="14" borderId="30" xfId="0" applyFont="1" applyFill="1" applyBorder="1" applyAlignment="1" applyProtection="1">
      <alignment vertical="top" wrapText="1"/>
      <protection locked="0"/>
    </xf>
    <xf numFmtId="0" fontId="5" fillId="14" borderId="47" xfId="0" applyFont="1" applyFill="1" applyBorder="1" applyAlignment="1" applyProtection="1">
      <alignment horizontal="left" vertical="top"/>
      <protection locked="0"/>
    </xf>
    <xf numFmtId="0" fontId="5" fillId="14" borderId="40" xfId="0" applyFont="1" applyFill="1" applyBorder="1" applyAlignment="1" applyProtection="1">
      <alignment horizontal="left" vertical="top"/>
      <protection locked="0"/>
    </xf>
    <xf numFmtId="0" fontId="3" fillId="14" borderId="35" xfId="0" applyFont="1" applyFill="1" applyBorder="1" applyAlignment="1" applyProtection="1">
      <alignment vertical="top" wrapText="1"/>
      <protection locked="0"/>
    </xf>
    <xf numFmtId="0" fontId="5" fillId="9" borderId="39" xfId="0" applyFont="1" applyFill="1" applyBorder="1" applyAlignment="1" applyProtection="1">
      <alignment vertical="top" wrapText="1"/>
      <protection locked="0"/>
    </xf>
    <xf numFmtId="0" fontId="5" fillId="9" borderId="39" xfId="0" applyFont="1" applyFill="1" applyBorder="1" applyAlignment="1" applyProtection="1">
      <alignment horizontal="justify"/>
      <protection locked="0"/>
    </xf>
    <xf numFmtId="0" fontId="2" fillId="9" borderId="39" xfId="0" applyFont="1" applyFill="1" applyBorder="1" applyAlignment="1" applyProtection="1">
      <alignment vertical="top" wrapText="1"/>
      <protection locked="0"/>
    </xf>
    <xf numFmtId="0" fontId="5" fillId="17" borderId="39" xfId="0" applyFont="1" applyFill="1" applyBorder="1" applyAlignment="1" applyProtection="1">
      <alignment vertical="top" wrapText="1"/>
      <protection locked="0"/>
    </xf>
    <xf numFmtId="0" fontId="5" fillId="17" borderId="48" xfId="0" applyFont="1" applyFill="1" applyBorder="1" applyAlignment="1" applyProtection="1">
      <alignment vertical="top" wrapText="1"/>
      <protection locked="0"/>
    </xf>
    <xf numFmtId="0" fontId="5" fillId="14" borderId="29" xfId="0" applyFont="1" applyFill="1" applyBorder="1" applyAlignment="1" applyProtection="1">
      <alignment vertical="top" wrapText="1"/>
      <protection locked="0"/>
    </xf>
    <xf numFmtId="0" fontId="5" fillId="14" borderId="31" xfId="0" applyFont="1" applyFill="1" applyBorder="1" applyAlignment="1" applyProtection="1">
      <alignment vertical="top" wrapText="1"/>
      <protection locked="0"/>
    </xf>
    <xf numFmtId="0" fontId="5" fillId="12" borderId="39" xfId="0" quotePrefix="1" applyFont="1" applyFill="1" applyBorder="1" applyAlignment="1">
      <alignment horizontal="left" vertical="top" wrapText="1"/>
    </xf>
    <xf numFmtId="0" fontId="47" fillId="0" borderId="0" xfId="0" applyFont="1" applyAlignment="1">
      <alignment vertical="top"/>
    </xf>
    <xf numFmtId="0" fontId="44" fillId="0" borderId="0" xfId="0" applyFont="1" applyAlignment="1">
      <alignment vertical="top"/>
    </xf>
    <xf numFmtId="0" fontId="47" fillId="0" borderId="0" xfId="0" applyFont="1"/>
    <xf numFmtId="0" fontId="44" fillId="0" borderId="0" xfId="0" applyFont="1"/>
    <xf numFmtId="0" fontId="50" fillId="0" borderId="0" xfId="0" applyFont="1" applyAlignment="1">
      <alignment horizontal="left" vertical="top" wrapText="1"/>
    </xf>
    <xf numFmtId="0" fontId="50" fillId="0" borderId="34" xfId="0" applyFont="1" applyBorder="1" applyAlignment="1">
      <alignment horizontal="left" vertical="top" wrapText="1"/>
    </xf>
    <xf numFmtId="0" fontId="5" fillId="12" borderId="0" xfId="0" applyFont="1" applyFill="1" applyAlignment="1">
      <alignment horizontal="left" vertical="top" wrapText="1"/>
    </xf>
    <xf numFmtId="0" fontId="2" fillId="0" borderId="0" xfId="0" applyFont="1" applyAlignment="1">
      <alignment horizontal="left" vertical="top" wrapText="1"/>
    </xf>
    <xf numFmtId="0" fontId="24" fillId="0" borderId="34" xfId="0" applyFont="1" applyBorder="1" applyAlignment="1">
      <alignment horizontal="left" vertical="top" wrapText="1"/>
    </xf>
    <xf numFmtId="0" fontId="26" fillId="0" borderId="34" xfId="0" applyFont="1" applyBorder="1" applyAlignment="1">
      <alignment horizontal="left" vertical="top" wrapText="1"/>
    </xf>
    <xf numFmtId="0" fontId="5" fillId="0" borderId="33" xfId="0" applyFont="1" applyBorder="1" applyAlignment="1">
      <alignment vertical="top" wrapText="1"/>
    </xf>
    <xf numFmtId="0" fontId="5" fillId="13" borderId="0" xfId="0" applyFont="1" applyFill="1" applyAlignment="1">
      <alignment horizontal="left" vertical="top" wrapText="1"/>
    </xf>
    <xf numFmtId="0" fontId="3" fillId="9" borderId="20" xfId="0" applyFont="1" applyFill="1" applyBorder="1" applyAlignment="1">
      <alignment horizontal="left" vertical="top" wrapText="1"/>
    </xf>
    <xf numFmtId="0" fontId="5" fillId="16" borderId="38" xfId="0" applyFont="1" applyFill="1" applyBorder="1" applyAlignment="1">
      <alignment horizontal="left" vertical="top" wrapText="1"/>
    </xf>
    <xf numFmtId="0" fontId="5" fillId="16" borderId="39" xfId="0" applyFont="1" applyFill="1" applyBorder="1" applyAlignment="1">
      <alignment horizontal="left" vertical="top" wrapText="1"/>
    </xf>
    <xf numFmtId="0" fontId="5" fillId="16" borderId="48" xfId="0" applyFont="1" applyFill="1" applyBorder="1" applyAlignment="1">
      <alignment horizontal="left" vertical="top" wrapText="1"/>
    </xf>
    <xf numFmtId="0" fontId="24" fillId="0" borderId="48" xfId="0" applyFont="1" applyBorder="1" applyAlignment="1">
      <alignment horizontal="left" vertical="top" wrapText="1"/>
    </xf>
    <xf numFmtId="0" fontId="56" fillId="0" borderId="0" xfId="0" applyFont="1" applyAlignment="1">
      <alignment horizontal="left" vertical="top" wrapText="1"/>
    </xf>
    <xf numFmtId="0" fontId="5" fillId="12" borderId="35" xfId="0" applyFont="1" applyFill="1" applyBorder="1" applyAlignment="1">
      <alignment horizontal="justify" vertical="top" wrapText="1"/>
    </xf>
    <xf numFmtId="0" fontId="5" fillId="12" borderId="0" xfId="0" applyFont="1" applyFill="1" applyAlignment="1">
      <alignment horizontal="justify" vertical="top" wrapText="1"/>
    </xf>
    <xf numFmtId="0" fontId="2" fillId="0" borderId="27" xfId="0" applyFont="1" applyBorder="1" applyAlignment="1">
      <alignment horizontal="left" vertical="top" wrapText="1"/>
    </xf>
    <xf numFmtId="0" fontId="0" fillId="0" borderId="33" xfId="0" applyBorder="1"/>
    <xf numFmtId="0" fontId="2" fillId="0" borderId="2" xfId="0" applyFont="1" applyBorder="1" applyAlignment="1">
      <alignment vertical="top" wrapText="1"/>
    </xf>
    <xf numFmtId="0" fontId="2" fillId="0" borderId="0" xfId="0" applyFont="1" applyAlignment="1">
      <alignment horizontal="left" vertical="top"/>
    </xf>
    <xf numFmtId="0" fontId="28" fillId="0" borderId="0" xfId="0" applyFont="1" applyAlignment="1">
      <alignment vertical="top" wrapText="1"/>
    </xf>
    <xf numFmtId="0" fontId="26" fillId="0" borderId="0" xfId="0" applyFont="1" applyAlignment="1">
      <alignment vertical="top" wrapText="1"/>
    </xf>
    <xf numFmtId="0" fontId="38" fillId="10" borderId="17" xfId="0" applyFont="1" applyFill="1" applyBorder="1" applyAlignment="1">
      <alignment horizontal="left" vertical="top" wrapText="1"/>
    </xf>
    <xf numFmtId="0" fontId="38" fillId="10" borderId="23" xfId="0" applyFont="1" applyFill="1" applyBorder="1" applyAlignment="1">
      <alignment horizontal="left" vertical="top" wrapText="1"/>
    </xf>
    <xf numFmtId="0" fontId="38" fillId="10" borderId="19" xfId="0" applyFont="1" applyFill="1" applyBorder="1" applyAlignment="1">
      <alignment horizontal="left" vertical="top" wrapText="1"/>
    </xf>
    <xf numFmtId="0" fontId="38" fillId="10" borderId="25" xfId="0" applyFont="1" applyFill="1" applyBorder="1" applyAlignment="1">
      <alignment horizontal="left" vertical="top" wrapText="1"/>
    </xf>
    <xf numFmtId="0" fontId="38" fillId="10" borderId="71" xfId="0" applyFont="1" applyFill="1" applyBorder="1" applyAlignment="1">
      <alignment horizontal="center" vertical="top" wrapText="1"/>
    </xf>
    <xf numFmtId="0" fontId="38" fillId="10" borderId="0" xfId="0" applyFont="1" applyFill="1" applyAlignment="1">
      <alignment horizontal="center" vertical="top" wrapText="1"/>
    </xf>
    <xf numFmtId="0" fontId="38" fillId="10" borderId="42" xfId="0" applyFont="1" applyFill="1" applyBorder="1" applyAlignment="1">
      <alignment horizontal="left" vertical="top" wrapText="1"/>
    </xf>
    <xf numFmtId="0" fontId="38" fillId="10" borderId="71" xfId="0" applyFont="1" applyFill="1" applyBorder="1" applyAlignment="1">
      <alignment horizontal="left" vertical="top" wrapText="1"/>
    </xf>
    <xf numFmtId="0" fontId="38" fillId="10" borderId="0" xfId="0" applyFont="1" applyFill="1" applyAlignment="1">
      <alignment horizontal="left" vertical="top" wrapText="1"/>
    </xf>
    <xf numFmtId="0" fontId="38" fillId="10" borderId="18" xfId="0" applyFont="1" applyFill="1" applyBorder="1" applyAlignment="1">
      <alignment horizontal="left" vertical="top" wrapText="1"/>
    </xf>
    <xf numFmtId="0" fontId="38" fillId="10" borderId="2" xfId="0" applyFont="1" applyFill="1" applyBorder="1" applyAlignment="1">
      <alignment horizontal="left" vertical="top" wrapText="1"/>
    </xf>
    <xf numFmtId="0" fontId="38" fillId="10" borderId="46" xfId="0" applyFont="1" applyFill="1" applyBorder="1" applyAlignment="1">
      <alignment horizontal="left" vertical="top" wrapText="1"/>
    </xf>
    <xf numFmtId="0" fontId="5" fillId="15" borderId="30" xfId="0" applyFont="1" applyFill="1" applyBorder="1" applyAlignment="1">
      <alignment horizontal="left" vertical="top" wrapText="1"/>
    </xf>
    <xf numFmtId="0" fontId="5" fillId="19" borderId="0" xfId="0" applyFont="1" applyFill="1" applyAlignment="1">
      <alignment vertical="top"/>
    </xf>
    <xf numFmtId="0" fontId="0" fillId="19" borderId="0" xfId="0" applyFill="1" applyAlignment="1">
      <alignment vertical="top" wrapText="1"/>
    </xf>
    <xf numFmtId="0" fontId="39" fillId="19" borderId="0" xfId="0" applyFont="1" applyFill="1" applyAlignment="1">
      <alignment vertical="top"/>
    </xf>
    <xf numFmtId="0" fontId="39" fillId="0" borderId="0" xfId="0" applyFont="1" applyAlignment="1">
      <alignment vertical="top"/>
    </xf>
    <xf numFmtId="0" fontId="0" fillId="19" borderId="0" xfId="0" applyFill="1" applyAlignment="1">
      <alignment horizontal="left" vertical="top" wrapText="1"/>
    </xf>
    <xf numFmtId="0" fontId="0" fillId="0" borderId="0" xfId="0" applyAlignment="1">
      <alignment horizontal="left" vertical="top" wrapText="1"/>
    </xf>
    <xf numFmtId="0" fontId="5" fillId="15" borderId="2" xfId="0" applyFont="1" applyFill="1" applyBorder="1" applyAlignment="1">
      <alignment horizontal="center" vertical="top" wrapText="1"/>
    </xf>
    <xf numFmtId="0" fontId="0" fillId="15" borderId="42" xfId="0" applyFill="1" applyBorder="1" applyAlignment="1">
      <alignment horizontal="center" vertical="top" wrapText="1"/>
    </xf>
    <xf numFmtId="0" fontId="5" fillId="15" borderId="42" xfId="0" applyFont="1" applyFill="1" applyBorder="1" applyAlignment="1">
      <alignment horizontal="center" vertical="top" wrapText="1"/>
    </xf>
    <xf numFmtId="0" fontId="5" fillId="15" borderId="30" xfId="0" applyFont="1" applyFill="1" applyBorder="1" applyAlignment="1">
      <alignment horizontal="center" vertical="top" wrapText="1"/>
    </xf>
    <xf numFmtId="0" fontId="0" fillId="15" borderId="42" xfId="0" applyFill="1" applyBorder="1" applyAlignment="1">
      <alignment horizontal="left" vertical="top" wrapText="1"/>
    </xf>
    <xf numFmtId="0" fontId="0" fillId="19" borderId="0" xfId="0" applyFill="1" applyAlignment="1">
      <alignment horizontal="left" vertical="top"/>
    </xf>
    <xf numFmtId="0" fontId="0" fillId="0" borderId="42" xfId="0" applyBorder="1" applyAlignment="1">
      <alignment horizontal="left" vertical="top"/>
    </xf>
    <xf numFmtId="14" fontId="0" fillId="0" borderId="42" xfId="0" applyNumberFormat="1" applyBorder="1" applyAlignment="1">
      <alignment horizontal="left" vertical="top"/>
    </xf>
    <xf numFmtId="0" fontId="0" fillId="0" borderId="14" xfId="0" applyBorder="1" applyAlignment="1">
      <alignment horizontal="left" vertical="top"/>
    </xf>
    <xf numFmtId="0" fontId="0" fillId="0" borderId="16" xfId="0" applyBorder="1" applyAlignment="1">
      <alignment horizontal="left" vertical="top"/>
    </xf>
    <xf numFmtId="0" fontId="5" fillId="0" borderId="2" xfId="0" applyFont="1" applyBorder="1" applyAlignment="1">
      <alignment horizontal="center" vertical="top"/>
    </xf>
    <xf numFmtId="0" fontId="0" fillId="0" borderId="42" xfId="0" applyBorder="1" applyAlignment="1">
      <alignment horizontal="center" vertical="top"/>
    </xf>
    <xf numFmtId="0" fontId="5" fillId="0" borderId="30" xfId="0" applyFont="1" applyBorder="1" applyAlignment="1">
      <alignment horizontal="center" vertical="top"/>
    </xf>
    <xf numFmtId="0" fontId="0" fillId="0" borderId="0" xfId="0" applyAlignment="1">
      <alignment horizontal="left" vertical="top"/>
    </xf>
    <xf numFmtId="0" fontId="0" fillId="19" borderId="0" xfId="0" applyFill="1" applyAlignment="1">
      <alignment vertical="top"/>
    </xf>
    <xf numFmtId="0" fontId="0" fillId="15" borderId="42" xfId="0" applyFill="1" applyBorder="1" applyAlignment="1">
      <alignment vertical="top" wrapText="1"/>
    </xf>
    <xf numFmtId="0" fontId="0" fillId="0" borderId="42" xfId="0" applyBorder="1" applyAlignment="1">
      <alignment vertical="top"/>
    </xf>
    <xf numFmtId="0" fontId="0" fillId="15" borderId="42" xfId="0" applyFill="1" applyBorder="1" applyAlignment="1">
      <alignment vertical="top"/>
    </xf>
    <xf numFmtId="20" fontId="2" fillId="0" borderId="0" xfId="0" applyNumberFormat="1" applyFont="1" applyAlignment="1">
      <alignment vertical="top" wrapText="1"/>
    </xf>
    <xf numFmtId="0" fontId="0" fillId="0" borderId="27" xfId="0" applyBorder="1" applyAlignment="1">
      <alignment horizontal="left" vertical="top" wrapText="1"/>
    </xf>
    <xf numFmtId="0" fontId="44" fillId="12" borderId="0" xfId="0" applyFont="1" applyFill="1" applyAlignment="1">
      <alignment vertical="top" wrapText="1"/>
    </xf>
    <xf numFmtId="0" fontId="24" fillId="12" borderId="0" xfId="0" applyFont="1" applyFill="1" applyAlignment="1">
      <alignment horizontal="left" vertical="top" wrapText="1"/>
    </xf>
    <xf numFmtId="0" fontId="5" fillId="12" borderId="0" xfId="0" applyFont="1" applyFill="1" applyAlignment="1">
      <alignment vertical="top"/>
    </xf>
    <xf numFmtId="0" fontId="5" fillId="12" borderId="0" xfId="0" applyFont="1" applyFill="1" applyAlignment="1">
      <alignment vertical="top" wrapText="1"/>
    </xf>
    <xf numFmtId="0" fontId="59" fillId="12" borderId="0" xfId="0" applyFont="1" applyFill="1" applyAlignment="1">
      <alignment vertical="top" wrapText="1"/>
    </xf>
    <xf numFmtId="0" fontId="5" fillId="14" borderId="53" xfId="0" applyFont="1" applyFill="1" applyBorder="1" applyAlignment="1">
      <alignment horizontal="left" vertical="top" wrapText="1"/>
    </xf>
    <xf numFmtId="0" fontId="5" fillId="14" borderId="38" xfId="0" quotePrefix="1" applyFont="1" applyFill="1" applyBorder="1" applyAlignment="1">
      <alignment horizontal="left" vertical="top" wrapText="1"/>
    </xf>
    <xf numFmtId="0" fontId="5" fillId="14" borderId="52" xfId="0" quotePrefix="1" applyFont="1" applyFill="1" applyBorder="1" applyAlignment="1">
      <alignment horizontal="left" vertical="top" wrapText="1"/>
    </xf>
    <xf numFmtId="0" fontId="5" fillId="14" borderId="44" xfId="0" quotePrefix="1" applyFont="1" applyFill="1" applyBorder="1" applyAlignment="1">
      <alignment horizontal="left" vertical="top" wrapText="1"/>
    </xf>
    <xf numFmtId="0" fontId="5" fillId="9" borderId="38" xfId="0" applyFont="1" applyFill="1" applyBorder="1" applyAlignment="1">
      <alignment horizontal="left" vertical="top" wrapText="1"/>
    </xf>
    <xf numFmtId="0" fontId="5" fillId="17" borderId="48" xfId="0" applyFont="1" applyFill="1" applyBorder="1" applyAlignment="1">
      <alignment horizontal="left" vertical="top" wrapText="1"/>
    </xf>
    <xf numFmtId="0" fontId="5" fillId="9" borderId="53" xfId="0" applyFont="1" applyFill="1" applyBorder="1" applyAlignment="1">
      <alignment horizontal="left" vertical="top" wrapText="1"/>
    </xf>
    <xf numFmtId="0" fontId="5" fillId="9" borderId="48" xfId="0" applyFont="1" applyFill="1" applyBorder="1" applyAlignment="1">
      <alignment horizontal="left" vertical="top" wrapText="1"/>
    </xf>
    <xf numFmtId="0" fontId="50" fillId="12" borderId="48" xfId="0" applyFont="1" applyFill="1" applyBorder="1" applyAlignment="1">
      <alignment horizontal="left" vertical="top" wrapText="1"/>
    </xf>
    <xf numFmtId="0" fontId="46" fillId="12" borderId="0" xfId="0" applyFont="1" applyFill="1" applyAlignment="1">
      <alignment vertical="top"/>
    </xf>
    <xf numFmtId="0" fontId="50" fillId="12" borderId="0" xfId="0" applyFont="1" applyFill="1" applyAlignment="1">
      <alignment horizontal="left" vertical="top" wrapText="1"/>
    </xf>
    <xf numFmtId="0" fontId="5" fillId="22" borderId="39" xfId="0" applyFont="1" applyFill="1" applyBorder="1" applyAlignment="1">
      <alignment horizontal="left" vertical="top" wrapText="1"/>
    </xf>
    <xf numFmtId="0" fontId="2" fillId="0" borderId="0" xfId="0" applyFont="1" applyAlignment="1">
      <alignment horizontal="center" vertical="top"/>
    </xf>
    <xf numFmtId="0" fontId="5" fillId="0" borderId="0" xfId="0" applyFont="1" applyAlignment="1" applyProtection="1">
      <alignment horizontal="left" vertical="top" wrapText="1"/>
      <protection locked="0"/>
    </xf>
    <xf numFmtId="0" fontId="43" fillId="0" borderId="1" xfId="1" applyFont="1" applyBorder="1" applyAlignment="1" applyProtection="1">
      <alignment vertical="top"/>
    </xf>
    <xf numFmtId="0" fontId="5" fillId="19" borderId="0" xfId="0" applyFont="1" applyFill="1" applyAlignment="1">
      <alignment horizontal="center" vertical="top"/>
    </xf>
    <xf numFmtId="0" fontId="5" fillId="19" borderId="0" xfId="0" applyFont="1" applyFill="1" applyAlignment="1">
      <alignment horizontal="center" vertical="top" wrapText="1"/>
    </xf>
    <xf numFmtId="0" fontId="23" fillId="12" borderId="0" xfId="0" applyFont="1" applyFill="1" applyAlignment="1">
      <alignment vertical="top"/>
    </xf>
    <xf numFmtId="0" fontId="45" fillId="12" borderId="0" xfId="0" applyFont="1" applyFill="1" applyAlignment="1">
      <alignment vertical="top" wrapText="1"/>
    </xf>
    <xf numFmtId="0" fontId="5" fillId="12" borderId="49" xfId="0" applyFont="1" applyFill="1" applyBorder="1" applyAlignment="1">
      <alignment horizontal="left" vertical="top" wrapText="1"/>
    </xf>
    <xf numFmtId="0" fontId="45" fillId="12" borderId="0" xfId="0" applyFont="1" applyFill="1" applyAlignment="1">
      <alignment horizontal="left" vertical="top" wrapText="1"/>
    </xf>
    <xf numFmtId="0" fontId="36" fillId="23" borderId="0" xfId="3" applyFont="1" applyFill="1" applyAlignment="1">
      <alignment vertical="top"/>
    </xf>
    <xf numFmtId="0" fontId="0" fillId="23" borderId="0" xfId="0" applyFill="1" applyAlignment="1">
      <alignment vertical="top"/>
    </xf>
    <xf numFmtId="0" fontId="5" fillId="12" borderId="34" xfId="0" applyFont="1" applyFill="1" applyBorder="1" applyAlignment="1">
      <alignment vertical="top"/>
    </xf>
    <xf numFmtId="0" fontId="5" fillId="0" borderId="53" xfId="0" applyFont="1" applyBorder="1" applyAlignment="1">
      <alignment horizontal="left" vertical="top" wrapText="1"/>
    </xf>
    <xf numFmtId="0" fontId="5" fillId="12" borderId="53" xfId="0" applyFont="1" applyFill="1" applyBorder="1" applyAlignment="1">
      <alignment horizontal="left" vertical="top" wrapText="1"/>
    </xf>
    <xf numFmtId="0" fontId="61" fillId="0" borderId="0" xfId="0" applyFont="1" applyAlignment="1">
      <alignment horizontal="left" vertical="top" wrapText="1"/>
    </xf>
    <xf numFmtId="0" fontId="5" fillId="0" borderId="47" xfId="0" applyFont="1" applyBorder="1" applyAlignment="1">
      <alignment horizontal="left" vertical="top" wrapText="1"/>
    </xf>
    <xf numFmtId="0" fontId="5" fillId="0" borderId="40" xfId="0" applyFont="1" applyBorder="1" applyAlignment="1">
      <alignment horizontal="left" vertical="top" wrapText="1"/>
    </xf>
    <xf numFmtId="0" fontId="5" fillId="0" borderId="44" xfId="0" applyFont="1" applyBorder="1" applyAlignment="1">
      <alignment horizontal="left" vertical="top" wrapText="1"/>
    </xf>
    <xf numFmtId="0" fontId="5" fillId="0" borderId="2" xfId="0" applyFont="1" applyBorder="1" applyAlignment="1">
      <alignment horizontal="left" vertical="top" wrapText="1"/>
    </xf>
    <xf numFmtId="0" fontId="5" fillId="0" borderId="26" xfId="0" applyFont="1" applyBorder="1" applyAlignment="1">
      <alignment horizontal="left" vertical="top" wrapText="1"/>
    </xf>
    <xf numFmtId="0" fontId="5" fillId="0" borderId="26" xfId="0" applyFont="1" applyBorder="1" applyAlignment="1">
      <alignment vertical="top" wrapText="1"/>
    </xf>
    <xf numFmtId="0" fontId="5" fillId="12" borderId="32" xfId="0" applyFont="1" applyFill="1" applyBorder="1" applyAlignment="1">
      <alignment horizontal="left" vertical="top" wrapText="1"/>
    </xf>
    <xf numFmtId="0" fontId="5" fillId="12" borderId="1" xfId="0" applyFont="1" applyFill="1" applyBorder="1" applyAlignment="1">
      <alignment horizontal="left" vertical="top" wrapText="1"/>
    </xf>
    <xf numFmtId="0" fontId="5" fillId="12" borderId="2" xfId="0" applyFont="1" applyFill="1" applyBorder="1" applyAlignment="1">
      <alignment horizontal="left" vertical="top" wrapText="1"/>
    </xf>
    <xf numFmtId="0" fontId="5" fillId="0" borderId="32" xfId="0" applyFont="1" applyBorder="1" applyAlignment="1">
      <alignment horizontal="left" vertical="top" wrapText="1"/>
    </xf>
    <xf numFmtId="0" fontId="5" fillId="0" borderId="41" xfId="0" applyFont="1" applyBorder="1" applyAlignment="1">
      <alignment horizontal="left" vertical="top" wrapText="1"/>
    </xf>
    <xf numFmtId="0" fontId="5" fillId="0" borderId="7" xfId="0" applyFont="1" applyBorder="1" applyAlignment="1">
      <alignment horizontal="left" vertical="top" wrapText="1"/>
    </xf>
    <xf numFmtId="0" fontId="5" fillId="0" borderId="67" xfId="0" applyFont="1" applyBorder="1" applyAlignment="1">
      <alignment horizontal="left" vertical="top" wrapText="1"/>
    </xf>
    <xf numFmtId="0" fontId="5" fillId="0" borderId="1" xfId="0" applyFont="1" applyBorder="1" applyAlignment="1">
      <alignment horizontal="left" vertical="top" wrapText="1"/>
    </xf>
    <xf numFmtId="0" fontId="62" fillId="0" borderId="0" xfId="0" applyFont="1" applyAlignment="1">
      <alignment horizontal="left" vertical="top" wrapText="1"/>
    </xf>
    <xf numFmtId="0" fontId="5" fillId="0" borderId="34" xfId="0" applyFont="1" applyBorder="1" applyAlignment="1">
      <alignment horizontal="left" vertical="top" wrapText="1"/>
    </xf>
    <xf numFmtId="0" fontId="5" fillId="8" borderId="38" xfId="0" applyFont="1" applyFill="1" applyBorder="1" applyAlignment="1">
      <alignment horizontal="left" vertical="top" wrapText="1"/>
    </xf>
    <xf numFmtId="0" fontId="61" fillId="0" borderId="38" xfId="0" applyFont="1" applyBorder="1" applyAlignment="1">
      <alignment horizontal="left" vertical="top" wrapText="1"/>
    </xf>
    <xf numFmtId="0" fontId="61" fillId="0" borderId="39" xfId="0" applyFont="1" applyBorder="1" applyAlignment="1">
      <alignment horizontal="left" vertical="top" wrapText="1"/>
    </xf>
    <xf numFmtId="0" fontId="61" fillId="0" borderId="17" xfId="0" applyFont="1" applyBorder="1" applyAlignment="1">
      <alignment horizontal="left" vertical="top" wrapText="1"/>
    </xf>
    <xf numFmtId="0" fontId="5" fillId="0" borderId="50" xfId="0" applyFont="1" applyBorder="1" applyAlignment="1">
      <alignment horizontal="left" vertical="top" wrapText="1"/>
    </xf>
    <xf numFmtId="0" fontId="5" fillId="0" borderId="68" xfId="0" applyFont="1" applyBorder="1" applyAlignment="1">
      <alignment horizontal="left" vertical="top" wrapText="1"/>
    </xf>
    <xf numFmtId="0" fontId="63" fillId="18" borderId="23" xfId="3" applyFont="1" applyFill="1" applyBorder="1" applyAlignment="1">
      <alignment vertical="top" wrapText="1"/>
    </xf>
    <xf numFmtId="0" fontId="63" fillId="23" borderId="0" xfId="3" applyFont="1" applyFill="1" applyAlignment="1">
      <alignment vertical="top" wrapText="1"/>
    </xf>
    <xf numFmtId="0" fontId="5" fillId="0" borderId="39" xfId="0" applyFont="1" applyBorder="1" applyAlignment="1">
      <alignment horizontal="left" vertical="top" wrapText="1"/>
    </xf>
    <xf numFmtId="0" fontId="64" fillId="0" borderId="48" xfId="0" applyFont="1" applyBorder="1" applyAlignment="1">
      <alignment horizontal="left" vertical="top" wrapText="1"/>
    </xf>
    <xf numFmtId="0" fontId="5" fillId="14" borderId="42" xfId="0" applyFont="1" applyFill="1" applyBorder="1" applyAlignment="1" applyProtection="1">
      <alignment horizontal="left" vertical="top" wrapText="1"/>
      <protection locked="0"/>
    </xf>
    <xf numFmtId="0" fontId="36" fillId="0" borderId="0" xfId="3" applyFont="1" applyAlignment="1">
      <alignment vertical="top"/>
    </xf>
    <xf numFmtId="0" fontId="5" fillId="0" borderId="0" xfId="0" applyFont="1" applyAlignment="1">
      <alignment horizontal="justify"/>
    </xf>
    <xf numFmtId="0" fontId="2" fillId="0" borderId="0" xfId="0" applyFont="1" applyAlignment="1">
      <alignment horizontal="justify"/>
    </xf>
    <xf numFmtId="0" fontId="2" fillId="0" borderId="28" xfId="0" applyFont="1" applyBorder="1" applyAlignment="1">
      <alignment horizontal="left" vertical="top" wrapText="1"/>
    </xf>
    <xf numFmtId="0" fontId="5" fillId="0" borderId="0" xfId="0" applyFont="1" applyAlignment="1">
      <alignment horizontal="justify" vertical="top" wrapText="1"/>
    </xf>
    <xf numFmtId="0" fontId="0" fillId="0" borderId="0" xfId="0" applyAlignment="1">
      <alignment horizontal="justify" vertical="top" wrapText="1"/>
    </xf>
    <xf numFmtId="0" fontId="2" fillId="0" borderId="8" xfId="0" applyFont="1" applyBorder="1" applyAlignment="1">
      <alignment horizontal="left" vertical="top" wrapText="1"/>
    </xf>
    <xf numFmtId="0" fontId="47" fillId="14" borderId="42" xfId="0" applyFont="1" applyFill="1" applyBorder="1" applyAlignment="1" applyProtection="1">
      <alignment horizontal="left" vertical="top" wrapText="1"/>
      <protection locked="0"/>
    </xf>
    <xf numFmtId="0" fontId="50" fillId="12" borderId="39" xfId="0" applyFont="1" applyFill="1" applyBorder="1" applyAlignment="1">
      <alignment horizontal="left" vertical="top" wrapText="1"/>
    </xf>
    <xf numFmtId="0" fontId="5" fillId="12" borderId="47" xfId="0" applyFont="1" applyFill="1" applyBorder="1" applyAlignment="1">
      <alignment vertical="top" wrapText="1"/>
    </xf>
    <xf numFmtId="0" fontId="65" fillId="0" borderId="0" xfId="3" applyFont="1" applyAlignment="1">
      <alignment vertical="top" wrapText="1"/>
    </xf>
    <xf numFmtId="0" fontId="3" fillId="4" borderId="0" xfId="0" applyFont="1" applyFill="1"/>
    <xf numFmtId="0" fontId="0" fillId="0" borderId="0" xfId="0" applyAlignment="1">
      <alignment horizontal="center" vertical="top"/>
    </xf>
    <xf numFmtId="0" fontId="20" fillId="14" borderId="2" xfId="0" applyFont="1" applyFill="1" applyBorder="1" applyAlignment="1" applyProtection="1">
      <alignment horizontal="right" vertical="top" wrapText="1"/>
      <protection locked="0"/>
    </xf>
    <xf numFmtId="0" fontId="66" fillId="0" borderId="0" xfId="3" quotePrefix="1" applyFont="1" applyAlignment="1">
      <alignment vertical="top" wrapText="1"/>
    </xf>
    <xf numFmtId="0" fontId="0" fillId="0" borderId="0" xfId="0" applyAlignment="1">
      <alignment horizontal="center" vertical="top" wrapText="1"/>
    </xf>
    <xf numFmtId="0" fontId="38" fillId="10" borderId="17" xfId="0" applyFont="1" applyFill="1" applyBorder="1" applyAlignment="1">
      <alignment horizontal="center" vertical="top" wrapText="1"/>
    </xf>
    <xf numFmtId="0" fontId="38" fillId="10" borderId="23" xfId="0" applyFont="1" applyFill="1" applyBorder="1" applyAlignment="1">
      <alignment horizontal="center" vertical="top" wrapText="1"/>
    </xf>
    <xf numFmtId="0" fontId="38" fillId="10" borderId="24" xfId="0" applyFont="1" applyFill="1" applyBorder="1" applyAlignment="1">
      <alignment horizontal="left" vertical="top" wrapText="1"/>
    </xf>
    <xf numFmtId="0" fontId="38" fillId="10" borderId="27" xfId="0" applyFont="1" applyFill="1" applyBorder="1" applyAlignment="1">
      <alignment horizontal="left" vertical="top" wrapText="1"/>
    </xf>
    <xf numFmtId="0" fontId="38" fillId="10" borderId="33" xfId="0" applyFont="1" applyFill="1" applyBorder="1" applyAlignment="1">
      <alignment horizontal="left" vertical="top" wrapText="1"/>
    </xf>
    <xf numFmtId="0" fontId="38" fillId="10" borderId="35" xfId="0" applyFont="1" applyFill="1" applyBorder="1" applyAlignment="1">
      <alignment horizontal="left" vertical="top" wrapText="1"/>
    </xf>
    <xf numFmtId="0" fontId="0" fillId="0" borderId="26" xfId="0" applyBorder="1" applyAlignment="1">
      <alignment horizontal="left" vertical="top"/>
    </xf>
    <xf numFmtId="0" fontId="0" fillId="0" borderId="76" xfId="0" applyBorder="1" applyAlignment="1">
      <alignment horizontal="left" vertical="top"/>
    </xf>
    <xf numFmtId="0" fontId="0" fillId="0" borderId="31" xfId="0" applyBorder="1" applyAlignment="1">
      <alignment horizontal="left" vertical="top"/>
    </xf>
    <xf numFmtId="0" fontId="0" fillId="0" borderId="16" xfId="0" applyBorder="1" applyAlignment="1">
      <alignment horizontal="left" vertical="top" wrapText="1"/>
    </xf>
    <xf numFmtId="0" fontId="36" fillId="0" borderId="43" xfId="3" applyFont="1" applyBorder="1" applyAlignment="1">
      <alignment vertical="top"/>
    </xf>
    <xf numFmtId="0" fontId="38" fillId="10" borderId="42" xfId="6" applyFont="1" applyFill="1" applyBorder="1" applyAlignment="1">
      <alignment horizontal="left" vertical="top" wrapText="1"/>
    </xf>
    <xf numFmtId="0" fontId="5" fillId="0" borderId="28" xfId="0" applyFont="1" applyBorder="1" applyAlignment="1">
      <alignment horizontal="left" vertical="top" wrapText="1"/>
    </xf>
    <xf numFmtId="0" fontId="5" fillId="0" borderId="0" xfId="0" quotePrefix="1" applyFont="1" applyAlignment="1">
      <alignment vertical="top"/>
    </xf>
    <xf numFmtId="49" fontId="5" fillId="0" borderId="0" xfId="0" quotePrefix="1" applyNumberFormat="1" applyFont="1" applyAlignment="1">
      <alignment horizontal="left" vertical="top"/>
    </xf>
    <xf numFmtId="49" fontId="5" fillId="0" borderId="0" xfId="0" applyNumberFormat="1" applyFont="1" applyAlignment="1">
      <alignment vertical="top" wrapText="1"/>
    </xf>
    <xf numFmtId="0" fontId="5" fillId="4" borderId="0" xfId="0" applyFont="1" applyFill="1" applyAlignment="1">
      <alignment vertical="top"/>
    </xf>
    <xf numFmtId="0" fontId="5" fillId="4" borderId="43" xfId="0" applyFont="1" applyFill="1" applyBorder="1" applyAlignment="1">
      <alignment vertical="top"/>
    </xf>
    <xf numFmtId="164" fontId="36" fillId="0" borderId="43" xfId="2" applyFont="1" applyFill="1" applyBorder="1" applyAlignment="1" applyProtection="1">
      <alignment horizontal="center" vertical="top"/>
    </xf>
    <xf numFmtId="0" fontId="50" fillId="0" borderId="38" xfId="0" applyFont="1" applyBorder="1" applyAlignment="1">
      <alignment horizontal="left" vertical="top" wrapText="1"/>
    </xf>
    <xf numFmtId="0" fontId="24" fillId="0" borderId="39" xfId="0" applyFont="1" applyBorder="1" applyAlignment="1">
      <alignment horizontal="left" vertical="top" wrapText="1"/>
    </xf>
    <xf numFmtId="0" fontId="50" fillId="0" borderId="39" xfId="0" applyFont="1" applyBorder="1" applyAlignment="1">
      <alignment horizontal="left" vertical="top" wrapText="1"/>
    </xf>
    <xf numFmtId="0" fontId="24" fillId="0" borderId="0" xfId="0" quotePrefix="1" applyFont="1" applyAlignment="1">
      <alignment horizontal="left" vertical="top"/>
    </xf>
    <xf numFmtId="0" fontId="43" fillId="0" borderId="0" xfId="1" quotePrefix="1" applyFont="1" applyFill="1" applyBorder="1" applyAlignment="1" applyProtection="1">
      <alignment horizontal="left" vertical="top"/>
    </xf>
    <xf numFmtId="0" fontId="57" fillId="0" borderId="0" xfId="1" applyFont="1" applyFill="1" applyBorder="1" applyAlignment="1" applyProtection="1">
      <alignment horizontal="left" vertical="top"/>
    </xf>
    <xf numFmtId="0" fontId="5" fillId="0" borderId="0" xfId="0" quotePrefix="1" applyFont="1" applyAlignment="1">
      <alignment horizontal="left" vertical="top"/>
    </xf>
    <xf numFmtId="0" fontId="43" fillId="0" borderId="0" xfId="1" applyFont="1" applyFill="1" applyAlignment="1" applyProtection="1">
      <alignment vertical="top" wrapText="1"/>
    </xf>
    <xf numFmtId="0" fontId="31" fillId="0" borderId="0" xfId="0" applyFont="1" applyAlignment="1">
      <alignment horizontal="center" vertical="top"/>
    </xf>
    <xf numFmtId="0" fontId="2" fillId="0" borderId="0" xfId="0" applyFont="1" applyAlignment="1">
      <alignment horizontal="justify" vertical="top"/>
    </xf>
    <xf numFmtId="0" fontId="5" fillId="0" borderId="0" xfId="0" applyFont="1" applyAlignment="1">
      <alignment horizontal="justify" vertical="top"/>
    </xf>
    <xf numFmtId="0" fontId="57" fillId="0" borderId="0" xfId="1" applyFont="1" applyFill="1" applyBorder="1" applyAlignment="1" applyProtection="1">
      <alignment horizontal="justify" vertical="top" wrapText="1"/>
    </xf>
    <xf numFmtId="0" fontId="2" fillId="0" borderId="0" xfId="0" applyFont="1" applyAlignment="1">
      <alignment horizontal="justify" vertical="top" wrapText="1"/>
    </xf>
    <xf numFmtId="0" fontId="5" fillId="0" borderId="0" xfId="1" applyFont="1" applyFill="1" applyBorder="1" applyAlignment="1" applyProtection="1">
      <alignment horizontal="justify" vertical="top" wrapText="1"/>
    </xf>
    <xf numFmtId="0" fontId="43" fillId="0" borderId="0" xfId="1" applyFont="1" applyFill="1" applyBorder="1" applyAlignment="1" applyProtection="1">
      <alignment horizontal="justify" vertical="top" wrapText="1"/>
    </xf>
    <xf numFmtId="0" fontId="60" fillId="0" borderId="0" xfId="0" applyFont="1" applyAlignment="1">
      <alignment horizontal="left" vertical="top" wrapText="1"/>
    </xf>
    <xf numFmtId="0" fontId="3" fillId="0" borderId="0" xfId="0" applyFont="1" applyAlignment="1">
      <alignment horizontal="justify" vertical="top" wrapText="1"/>
    </xf>
    <xf numFmtId="0" fontId="8" fillId="0" borderId="0" xfId="0" applyFont="1" applyAlignment="1">
      <alignment horizontal="left" vertical="top" wrapText="1"/>
    </xf>
    <xf numFmtId="0" fontId="5" fillId="0" borderId="27" xfId="0" applyFont="1" applyBorder="1" applyAlignment="1">
      <alignment horizontal="left" vertical="top" wrapText="1"/>
    </xf>
    <xf numFmtId="0" fontId="51" fillId="0" borderId="0" xfId="0" applyFont="1" applyAlignment="1">
      <alignment horizontal="left" vertical="top" wrapText="1"/>
    </xf>
    <xf numFmtId="0" fontId="47" fillId="0" borderId="0" xfId="0" applyFont="1" applyAlignment="1">
      <alignment horizontal="left" vertical="top" wrapText="1"/>
    </xf>
    <xf numFmtId="0" fontId="5" fillId="0" borderId="73" xfId="0" applyFont="1" applyBorder="1" applyAlignment="1">
      <alignment horizontal="left" vertical="top" wrapText="1"/>
    </xf>
    <xf numFmtId="0" fontId="5" fillId="0" borderId="74" xfId="0" applyFont="1" applyBorder="1" applyAlignment="1">
      <alignment horizontal="left" vertical="top" wrapText="1"/>
    </xf>
    <xf numFmtId="0" fontId="5" fillId="0" borderId="0" xfId="0" applyFont="1" applyAlignment="1">
      <alignment horizontal="left" vertical="top"/>
    </xf>
    <xf numFmtId="0" fontId="0" fillId="0" borderId="0" xfId="0" quotePrefix="1" applyAlignment="1">
      <alignment vertical="top"/>
    </xf>
    <xf numFmtId="0" fontId="68" fillId="0" borderId="0" xfId="0" applyFont="1" applyAlignment="1">
      <alignment vertical="top" wrapText="1"/>
    </xf>
    <xf numFmtId="0" fontId="36" fillId="23" borderId="0" xfId="3" applyFont="1" applyFill="1" applyAlignment="1">
      <alignment vertical="top" wrapText="1"/>
    </xf>
    <xf numFmtId="0" fontId="1" fillId="0" borderId="0" xfId="2" applyNumberFormat="1" applyFont="1" applyFill="1" applyBorder="1" applyAlignment="1" applyProtection="1">
      <alignment horizontal="center" vertical="top"/>
    </xf>
    <xf numFmtId="164" fontId="69" fillId="23" borderId="0" xfId="2" applyFont="1" applyFill="1" applyBorder="1" applyAlignment="1" applyProtection="1">
      <alignment horizontal="center" vertical="top"/>
    </xf>
    <xf numFmtId="0" fontId="69" fillId="23" borderId="0" xfId="3" applyFont="1" applyFill="1" applyAlignment="1">
      <alignment vertical="top" wrapText="1"/>
    </xf>
    <xf numFmtId="0" fontId="69" fillId="23" borderId="0" xfId="3" applyFont="1" applyFill="1" applyAlignment="1">
      <alignment vertical="top"/>
    </xf>
    <xf numFmtId="0" fontId="41" fillId="23" borderId="0" xfId="0" applyFont="1" applyFill="1" applyAlignment="1">
      <alignment vertical="top"/>
    </xf>
    <xf numFmtId="0" fontId="67" fillId="23" borderId="0" xfId="0" applyFont="1" applyFill="1" applyAlignment="1">
      <alignment vertical="top"/>
    </xf>
    <xf numFmtId="0" fontId="5" fillId="14" borderId="76" xfId="0" applyFont="1" applyFill="1" applyBorder="1" applyAlignment="1" applyProtection="1">
      <alignment horizontal="left" vertical="top" wrapText="1"/>
      <protection locked="0"/>
    </xf>
    <xf numFmtId="0" fontId="20" fillId="14" borderId="42" xfId="0" applyFont="1" applyFill="1" applyBorder="1" applyAlignment="1" applyProtection="1">
      <alignment horizontal="left" vertical="top" wrapText="1"/>
      <protection locked="0"/>
    </xf>
    <xf numFmtId="0" fontId="20" fillId="14" borderId="76" xfId="0" applyFont="1" applyFill="1" applyBorder="1" applyAlignment="1" applyProtection="1">
      <alignment horizontal="left" vertical="top" wrapText="1"/>
      <protection locked="0"/>
    </xf>
    <xf numFmtId="0" fontId="38" fillId="10" borderId="42" xfId="0" applyFont="1" applyFill="1" applyBorder="1" applyAlignment="1">
      <alignment horizontal="center" vertical="top" wrapText="1"/>
    </xf>
    <xf numFmtId="0" fontId="38" fillId="10" borderId="14" xfId="0" applyFont="1" applyFill="1" applyBorder="1" applyAlignment="1">
      <alignment horizontal="center" vertical="top" wrapText="1"/>
    </xf>
    <xf numFmtId="0" fontId="38" fillId="10" borderId="16" xfId="0" applyFont="1" applyFill="1" applyBorder="1" applyAlignment="1">
      <alignment horizontal="center" vertical="top" wrapText="1"/>
    </xf>
    <xf numFmtId="0" fontId="48" fillId="12" borderId="39" xfId="0" applyFont="1" applyFill="1" applyBorder="1" applyAlignment="1">
      <alignment horizontal="left" vertical="top" wrapText="1"/>
    </xf>
    <xf numFmtId="0" fontId="67" fillId="0" borderId="0" xfId="0" applyFont="1" applyAlignment="1">
      <alignment vertical="top"/>
    </xf>
    <xf numFmtId="0" fontId="2" fillId="0" borderId="32" xfId="0" applyFont="1" applyBorder="1" applyAlignment="1">
      <alignment horizontal="left" vertical="top" wrapText="1"/>
    </xf>
    <xf numFmtId="0" fontId="2" fillId="0" borderId="7" xfId="0" applyFont="1" applyBorder="1" applyAlignment="1">
      <alignment horizontal="left" vertical="center" wrapText="1"/>
    </xf>
    <xf numFmtId="14" fontId="0" fillId="0" borderId="0" xfId="0" applyNumberFormat="1" applyAlignment="1">
      <alignment horizontal="left" vertical="top"/>
    </xf>
    <xf numFmtId="0" fontId="5" fillId="0" borderId="0" xfId="0" applyFont="1" applyAlignment="1">
      <alignment horizontal="center" vertical="top"/>
    </xf>
    <xf numFmtId="0" fontId="38" fillId="10" borderId="67" xfId="0" applyFont="1" applyFill="1" applyBorder="1" applyAlignment="1">
      <alignment horizontal="left" vertical="top" wrapText="1"/>
    </xf>
    <xf numFmtId="0" fontId="38" fillId="10" borderId="90" xfId="0" applyFont="1" applyFill="1" applyBorder="1" applyAlignment="1">
      <alignment horizontal="left" vertical="top" wrapText="1"/>
    </xf>
    <xf numFmtId="0" fontId="38" fillId="10" borderId="91" xfId="0" applyFont="1" applyFill="1" applyBorder="1" applyAlignment="1">
      <alignment horizontal="left" vertical="top" wrapText="1"/>
    </xf>
    <xf numFmtId="0" fontId="38" fillId="10" borderId="66" xfId="0" applyFont="1" applyFill="1" applyBorder="1" applyAlignment="1">
      <alignment horizontal="left" vertical="top" wrapText="1"/>
    </xf>
    <xf numFmtId="0" fontId="38" fillId="10" borderId="45" xfId="0" applyFont="1" applyFill="1" applyBorder="1" applyAlignment="1">
      <alignment horizontal="left" vertical="top" wrapText="1"/>
    </xf>
    <xf numFmtId="0" fontId="0" fillId="19" borderId="42" xfId="0" applyFill="1" applyBorder="1" applyAlignment="1">
      <alignment horizontal="left" vertical="top" wrapText="1"/>
    </xf>
    <xf numFmtId="0" fontId="0" fillId="0" borderId="42" xfId="0" applyBorder="1" applyAlignment="1">
      <alignment horizontal="left" vertical="top" wrapText="1"/>
    </xf>
    <xf numFmtId="0" fontId="0" fillId="19" borderId="42" xfId="0" applyFill="1" applyBorder="1" applyAlignment="1">
      <alignment vertical="top" wrapText="1"/>
    </xf>
    <xf numFmtId="0" fontId="0" fillId="19" borderId="42" xfId="0" applyFill="1" applyBorder="1" applyAlignment="1">
      <alignment horizontal="left" vertical="top"/>
    </xf>
    <xf numFmtId="0" fontId="38" fillId="10" borderId="14" xfId="0" applyFont="1" applyFill="1" applyBorder="1" applyAlignment="1">
      <alignment horizontal="left" vertical="top" wrapText="1"/>
    </xf>
    <xf numFmtId="0" fontId="38" fillId="10" borderId="1" xfId="0" applyFont="1" applyFill="1" applyBorder="1" applyAlignment="1">
      <alignment horizontal="left" vertical="top" wrapText="1"/>
    </xf>
    <xf numFmtId="0" fontId="38" fillId="10" borderId="64" xfId="0" applyFont="1" applyFill="1" applyBorder="1" applyAlignment="1">
      <alignment horizontal="left" vertical="top" wrapText="1"/>
    </xf>
    <xf numFmtId="0" fontId="38" fillId="10" borderId="29" xfId="0" applyFont="1" applyFill="1" applyBorder="1" applyAlignment="1">
      <alignment horizontal="left" vertical="top" wrapText="1"/>
    </xf>
    <xf numFmtId="0" fontId="38" fillId="10" borderId="30" xfId="0" applyFont="1" applyFill="1" applyBorder="1" applyAlignment="1">
      <alignment horizontal="left" vertical="top" wrapText="1"/>
    </xf>
    <xf numFmtId="0" fontId="38" fillId="24" borderId="1" xfId="0" applyFont="1" applyFill="1" applyBorder="1" applyAlignment="1">
      <alignment horizontal="left" vertical="top" wrapText="1"/>
    </xf>
    <xf numFmtId="0" fontId="38" fillId="25" borderId="1" xfId="0" applyFont="1" applyFill="1" applyBorder="1" applyAlignment="1">
      <alignment horizontal="left" vertical="top" wrapText="1"/>
    </xf>
    <xf numFmtId="0" fontId="38" fillId="10" borderId="49" xfId="0" applyFont="1" applyFill="1" applyBorder="1" applyAlignment="1">
      <alignment horizontal="left" vertical="top" wrapText="1"/>
    </xf>
    <xf numFmtId="0" fontId="38" fillId="10" borderId="67" xfId="0" applyFont="1" applyFill="1" applyBorder="1" applyAlignment="1">
      <alignment horizontal="center" vertical="top" wrapText="1"/>
    </xf>
    <xf numFmtId="0" fontId="38" fillId="10" borderId="66" xfId="0" applyFont="1" applyFill="1" applyBorder="1" applyAlignment="1">
      <alignment horizontal="center" vertical="top" wrapText="1"/>
    </xf>
    <xf numFmtId="0" fontId="38" fillId="10" borderId="50" xfId="0" applyFont="1" applyFill="1" applyBorder="1" applyAlignment="1">
      <alignment horizontal="center" vertical="top" wrapText="1"/>
    </xf>
    <xf numFmtId="0" fontId="38" fillId="10" borderId="32" xfId="0" applyFont="1" applyFill="1" applyBorder="1" applyAlignment="1">
      <alignment horizontal="center" vertical="top" wrapText="1"/>
    </xf>
    <xf numFmtId="0" fontId="0" fillId="0" borderId="92" xfId="0" applyBorder="1" applyAlignment="1">
      <alignment horizontal="left" vertical="top"/>
    </xf>
    <xf numFmtId="0" fontId="5" fillId="0" borderId="0" xfId="0" applyFont="1" applyAlignment="1">
      <alignment horizontal="center" vertical="top" wrapText="1"/>
    </xf>
    <xf numFmtId="0" fontId="43" fillId="0" borderId="66" xfId="1" applyFont="1" applyFill="1" applyBorder="1" applyAlignment="1" applyProtection="1">
      <alignment vertical="top"/>
    </xf>
    <xf numFmtId="0" fontId="2" fillId="0" borderId="45" xfId="0" applyFont="1" applyBorder="1" applyAlignment="1">
      <alignment vertical="top" wrapText="1"/>
    </xf>
    <xf numFmtId="0" fontId="38" fillId="24" borderId="92" xfId="0" applyFont="1" applyFill="1" applyBorder="1" applyAlignment="1">
      <alignment horizontal="center" vertical="top" wrapText="1"/>
    </xf>
    <xf numFmtId="0" fontId="38" fillId="24" borderId="78" xfId="0" applyFont="1" applyFill="1" applyBorder="1" applyAlignment="1">
      <alignment horizontal="center" vertical="top" wrapText="1"/>
    </xf>
    <xf numFmtId="0" fontId="38" fillId="24" borderId="80" xfId="0" applyFont="1" applyFill="1" applyBorder="1" applyAlignment="1">
      <alignment horizontal="center" vertical="top" wrapText="1"/>
    </xf>
    <xf numFmtId="0" fontId="38" fillId="25" borderId="92" xfId="0" applyFont="1" applyFill="1" applyBorder="1" applyAlignment="1">
      <alignment horizontal="center" vertical="top" wrapText="1"/>
    </xf>
    <xf numFmtId="0" fontId="38" fillId="25" borderId="78" xfId="0" applyFont="1" applyFill="1" applyBorder="1" applyAlignment="1">
      <alignment horizontal="center" vertical="top" wrapText="1"/>
    </xf>
    <xf numFmtId="0" fontId="38" fillId="25" borderId="80" xfId="0" applyFont="1" applyFill="1" applyBorder="1" applyAlignment="1">
      <alignment horizontal="center" vertical="top" wrapText="1"/>
    </xf>
    <xf numFmtId="0" fontId="38" fillId="25" borderId="65" xfId="0" applyFont="1" applyFill="1" applyBorder="1" applyAlignment="1">
      <alignment horizontal="center" vertical="top" wrapText="1"/>
    </xf>
    <xf numFmtId="0" fontId="38" fillId="24" borderId="65" xfId="0" applyFont="1" applyFill="1" applyBorder="1" applyAlignment="1">
      <alignment horizontal="center" vertical="top" wrapText="1"/>
    </xf>
    <xf numFmtId="0" fontId="38" fillId="10" borderId="92" xfId="0" applyFont="1" applyFill="1" applyBorder="1" applyAlignment="1">
      <alignment horizontal="center" vertical="top" wrapText="1"/>
    </xf>
    <xf numFmtId="0" fontId="38" fillId="10" borderId="78" xfId="0" applyFont="1" applyFill="1" applyBorder="1" applyAlignment="1">
      <alignment horizontal="center" vertical="top" wrapText="1"/>
    </xf>
    <xf numFmtId="0" fontId="38" fillId="10" borderId="65" xfId="0" applyFont="1" applyFill="1" applyBorder="1" applyAlignment="1">
      <alignment horizontal="center" vertical="top" wrapText="1"/>
    </xf>
    <xf numFmtId="0" fontId="38" fillId="10" borderId="80" xfId="0" applyFont="1" applyFill="1" applyBorder="1" applyAlignment="1">
      <alignment horizontal="center" vertical="top" wrapText="1"/>
    </xf>
    <xf numFmtId="0" fontId="38" fillId="24" borderId="49" xfId="0" applyFont="1" applyFill="1" applyBorder="1" applyAlignment="1">
      <alignment horizontal="left" vertical="top" wrapText="1"/>
    </xf>
    <xf numFmtId="0" fontId="38" fillId="24" borderId="77" xfId="0" applyFont="1" applyFill="1" applyBorder="1" applyAlignment="1">
      <alignment horizontal="left" vertical="top" wrapText="1"/>
    </xf>
    <xf numFmtId="0" fontId="38" fillId="24" borderId="79" xfId="0" applyFont="1" applyFill="1" applyBorder="1" applyAlignment="1">
      <alignment horizontal="left" vertical="top" wrapText="1"/>
    </xf>
    <xf numFmtId="0" fontId="38" fillId="10" borderId="77" xfId="0" applyFont="1" applyFill="1" applyBorder="1" applyAlignment="1">
      <alignment horizontal="left" vertical="top" wrapText="1"/>
    </xf>
    <xf numFmtId="0" fontId="38" fillId="10" borderId="79" xfId="0" applyFont="1" applyFill="1" applyBorder="1" applyAlignment="1">
      <alignment horizontal="left" vertical="top" wrapText="1"/>
    </xf>
    <xf numFmtId="0" fontId="38" fillId="25" borderId="49" xfId="0" applyFont="1" applyFill="1" applyBorder="1" applyAlignment="1">
      <alignment horizontal="left" vertical="top" wrapText="1"/>
    </xf>
    <xf numFmtId="0" fontId="38" fillId="25" borderId="77" xfId="0" applyFont="1" applyFill="1" applyBorder="1" applyAlignment="1">
      <alignment horizontal="left" vertical="top" wrapText="1"/>
    </xf>
    <xf numFmtId="0" fontId="38" fillId="25" borderId="79" xfId="0" applyFont="1" applyFill="1" applyBorder="1" applyAlignment="1">
      <alignment horizontal="left" vertical="top" wrapText="1"/>
    </xf>
    <xf numFmtId="0" fontId="2" fillId="0" borderId="64"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center" vertical="top" wrapText="1"/>
    </xf>
    <xf numFmtId="0" fontId="5" fillId="14" borderId="72" xfId="0" applyFont="1" applyFill="1" applyBorder="1" applyAlignment="1" applyProtection="1">
      <alignment horizontal="center" vertical="top" wrapText="1"/>
      <protection locked="0"/>
    </xf>
    <xf numFmtId="0" fontId="55" fillId="0" borderId="0" xfId="0" applyFont="1" applyAlignment="1">
      <alignment vertical="top" wrapText="1"/>
    </xf>
    <xf numFmtId="0" fontId="44" fillId="21" borderId="0" xfId="0" applyFont="1" applyFill="1" applyAlignment="1">
      <alignment vertical="top" wrapText="1"/>
    </xf>
    <xf numFmtId="0" fontId="53" fillId="0" borderId="0" xfId="0" applyFont="1" applyAlignment="1">
      <alignment vertical="top" wrapText="1"/>
    </xf>
    <xf numFmtId="0" fontId="40" fillId="0" borderId="0" xfId="0" applyFont="1" applyAlignment="1">
      <alignment vertical="top" wrapText="1"/>
    </xf>
    <xf numFmtId="0" fontId="20" fillId="0" borderId="0" xfId="0" applyFont="1" applyAlignment="1">
      <alignment vertical="top" wrapText="1"/>
    </xf>
    <xf numFmtId="0" fontId="2" fillId="0" borderId="7" xfId="0" applyFont="1" applyBorder="1" applyAlignment="1">
      <alignment horizontal="center" vertical="center" wrapText="1"/>
    </xf>
    <xf numFmtId="0" fontId="2" fillId="0" borderId="26" xfId="0" applyFont="1" applyBorder="1" applyAlignment="1">
      <alignment vertical="top" wrapText="1"/>
    </xf>
    <xf numFmtId="0" fontId="2" fillId="0" borderId="41" xfId="0" applyFont="1" applyBorder="1" applyAlignment="1">
      <alignment vertical="top" wrapText="1"/>
    </xf>
    <xf numFmtId="0" fontId="2" fillId="0" borderId="2" xfId="0" applyFont="1" applyBorder="1" applyAlignment="1">
      <alignment horizontal="left" vertical="top" wrapText="1"/>
    </xf>
    <xf numFmtId="0" fontId="58" fillId="0" borderId="0" xfId="0" applyFont="1" applyAlignment="1">
      <alignment vertical="top" wrapText="1"/>
    </xf>
    <xf numFmtId="0" fontId="48" fillId="0" borderId="0" xfId="0" applyFont="1" applyAlignment="1">
      <alignment vertical="top" wrapText="1"/>
    </xf>
    <xf numFmtId="0" fontId="2" fillId="0" borderId="68" xfId="0" applyFont="1" applyBorder="1" applyAlignment="1">
      <alignment vertical="top" wrapText="1"/>
    </xf>
    <xf numFmtId="0" fontId="2" fillId="12" borderId="2" xfId="0" applyFont="1" applyFill="1" applyBorder="1" applyAlignment="1">
      <alignment vertical="top" wrapText="1"/>
    </xf>
    <xf numFmtId="0" fontId="24" fillId="12" borderId="0" xfId="0" applyFont="1" applyFill="1" applyAlignment="1">
      <alignment vertical="top" wrapText="1"/>
    </xf>
    <xf numFmtId="0" fontId="2" fillId="0" borderId="66" xfId="0" applyFont="1" applyBorder="1" applyAlignment="1">
      <alignment vertical="top" wrapText="1"/>
    </xf>
    <xf numFmtId="0" fontId="40" fillId="12" borderId="0" xfId="0" applyFont="1" applyFill="1" applyAlignment="1">
      <alignment vertical="top" wrapText="1"/>
    </xf>
    <xf numFmtId="0" fontId="11" fillId="0" borderId="68" xfId="0" applyFont="1" applyBorder="1" applyAlignment="1">
      <alignment horizontal="left" vertical="top" wrapText="1"/>
    </xf>
    <xf numFmtId="0" fontId="11" fillId="0" borderId="70" xfId="0" applyFont="1" applyBorder="1" applyAlignment="1">
      <alignment horizontal="left" vertical="top" wrapText="1"/>
    </xf>
    <xf numFmtId="0" fontId="2" fillId="12" borderId="49" xfId="0" applyFont="1" applyFill="1" applyBorder="1" applyAlignment="1">
      <alignment vertical="top" wrapText="1"/>
    </xf>
    <xf numFmtId="0" fontId="2" fillId="0" borderId="51" xfId="0" applyFont="1" applyBorder="1" applyAlignment="1">
      <alignment vertical="top" wrapText="1"/>
    </xf>
    <xf numFmtId="0" fontId="2" fillId="0" borderId="75" xfId="0" applyFont="1" applyBorder="1" applyAlignment="1">
      <alignment vertical="top" wrapText="1"/>
    </xf>
    <xf numFmtId="0" fontId="54" fillId="0" borderId="0" xfId="0" applyFont="1" applyAlignment="1">
      <alignment vertical="top" wrapText="1"/>
    </xf>
    <xf numFmtId="0" fontId="49" fillId="0" borderId="0" xfId="0" applyFont="1" applyAlignment="1">
      <alignment vertical="top"/>
    </xf>
    <xf numFmtId="0" fontId="7" fillId="0" borderId="0" xfId="0" applyFont="1" applyAlignment="1">
      <alignment vertical="top"/>
    </xf>
    <xf numFmtId="0" fontId="15" fillId="0" borderId="0" xfId="0" applyFont="1" applyAlignment="1">
      <alignment vertical="top"/>
    </xf>
    <xf numFmtId="0" fontId="2" fillId="12" borderId="42" xfId="0" applyFont="1" applyFill="1" applyBorder="1" applyAlignment="1">
      <alignment horizontal="center" vertical="top" wrapText="1"/>
    </xf>
    <xf numFmtId="0" fontId="2" fillId="12" borderId="30" xfId="0" applyFont="1" applyFill="1" applyBorder="1" applyAlignment="1">
      <alignment horizontal="center" vertical="top" wrapText="1"/>
    </xf>
    <xf numFmtId="0" fontId="5" fillId="0" borderId="0" xfId="0" quotePrefix="1" applyFont="1" applyAlignment="1">
      <alignment vertical="top" wrapText="1"/>
    </xf>
    <xf numFmtId="0" fontId="0" fillId="21" borderId="0" xfId="0" applyFill="1" applyAlignment="1">
      <alignment vertical="top"/>
    </xf>
    <xf numFmtId="0" fontId="2" fillId="0" borderId="2" xfId="0" applyFont="1" applyBorder="1" applyAlignment="1">
      <alignment vertical="top"/>
    </xf>
    <xf numFmtId="0" fontId="2" fillId="0" borderId="26" xfId="0" applyFont="1" applyBorder="1" applyAlignment="1">
      <alignment vertical="top"/>
    </xf>
    <xf numFmtId="0" fontId="2" fillId="15" borderId="0" xfId="0" applyFont="1" applyFill="1" applyAlignment="1">
      <alignment horizontal="center" vertical="top" wrapText="1"/>
    </xf>
    <xf numFmtId="0" fontId="44" fillId="0" borderId="0" xfId="0" applyFont="1" applyAlignment="1">
      <alignment horizontal="left" vertical="top"/>
    </xf>
    <xf numFmtId="0" fontId="2" fillId="14" borderId="42" xfId="0" applyFont="1" applyFill="1" applyBorder="1" applyAlignment="1" applyProtection="1">
      <alignment vertical="top" wrapText="1"/>
      <protection locked="0"/>
    </xf>
    <xf numFmtId="0" fontId="2" fillId="14" borderId="76" xfId="0" applyFont="1" applyFill="1" applyBorder="1" applyAlignment="1" applyProtection="1">
      <alignment vertical="top" wrapText="1"/>
      <protection locked="0"/>
    </xf>
    <xf numFmtId="0" fontId="5" fillId="14" borderId="30" xfId="0" applyFont="1" applyFill="1" applyBorder="1" applyAlignment="1" applyProtection="1">
      <alignment horizontal="center" vertical="top" wrapText="1"/>
      <protection locked="0"/>
    </xf>
    <xf numFmtId="0" fontId="2" fillId="12" borderId="14" xfId="0" applyFont="1" applyFill="1" applyBorder="1" applyAlignment="1">
      <alignment horizontal="center" vertical="top" wrapText="1"/>
    </xf>
    <xf numFmtId="0" fontId="2" fillId="12" borderId="16" xfId="0" applyFont="1" applyFill="1" applyBorder="1" applyAlignment="1">
      <alignment horizontal="center" vertical="top" wrapText="1"/>
    </xf>
    <xf numFmtId="0" fontId="5" fillId="14" borderId="14" xfId="0" applyFont="1" applyFill="1" applyBorder="1" applyAlignment="1" applyProtection="1">
      <alignment horizontal="left" vertical="top" wrapText="1"/>
      <protection locked="0"/>
    </xf>
    <xf numFmtId="0" fontId="5" fillId="14" borderId="16" xfId="0" applyFont="1" applyFill="1" applyBorder="1" applyAlignment="1" applyProtection="1">
      <alignment horizontal="left" vertical="top" wrapText="1"/>
      <protection locked="0"/>
    </xf>
    <xf numFmtId="0" fontId="3" fillId="14" borderId="42" xfId="0" applyFont="1" applyFill="1" applyBorder="1" applyAlignment="1" applyProtection="1">
      <alignment horizontal="center" vertical="top" wrapText="1"/>
      <protection locked="0"/>
    </xf>
    <xf numFmtId="0" fontId="3" fillId="14" borderId="30" xfId="0" applyFont="1" applyFill="1" applyBorder="1" applyAlignment="1" applyProtection="1">
      <alignment horizontal="center" vertical="top" wrapText="1"/>
      <protection locked="0"/>
    </xf>
    <xf numFmtId="0" fontId="20" fillId="14" borderId="42" xfId="0" applyFont="1" applyFill="1" applyBorder="1" applyAlignment="1" applyProtection="1">
      <alignment horizontal="left" vertical="top" wrapText="1"/>
      <protection locked="0"/>
    </xf>
    <xf numFmtId="0" fontId="20" fillId="14" borderId="30" xfId="0" applyFont="1" applyFill="1" applyBorder="1" applyAlignment="1" applyProtection="1">
      <alignment horizontal="left" vertical="top" wrapText="1"/>
      <protection locked="0"/>
    </xf>
    <xf numFmtId="0" fontId="24" fillId="0" borderId="0" xfId="0" applyFont="1" applyAlignment="1">
      <alignment horizontal="left" vertical="top" wrapText="1"/>
    </xf>
    <xf numFmtId="0" fontId="55" fillId="0" borderId="34" xfId="0" applyFont="1" applyBorder="1" applyAlignment="1">
      <alignment horizontal="left" vertical="top" wrapText="1"/>
    </xf>
    <xf numFmtId="0" fontId="21" fillId="14" borderId="42" xfId="0" applyFont="1" applyFill="1" applyBorder="1" applyAlignment="1" applyProtection="1">
      <alignment horizontal="left" vertical="top" wrapText="1"/>
      <protection locked="0"/>
    </xf>
    <xf numFmtId="0" fontId="21" fillId="14" borderId="30" xfId="0" applyFont="1" applyFill="1" applyBorder="1" applyAlignment="1" applyProtection="1">
      <alignment horizontal="left" vertical="top" wrapText="1"/>
      <protection locked="0"/>
    </xf>
    <xf numFmtId="0" fontId="21" fillId="14" borderId="76" xfId="0" applyFont="1" applyFill="1" applyBorder="1" applyAlignment="1" applyProtection="1">
      <alignment horizontal="left" vertical="top" wrapText="1"/>
      <protection locked="0"/>
    </xf>
    <xf numFmtId="0" fontId="21" fillId="14" borderId="31" xfId="0" applyFont="1" applyFill="1" applyBorder="1" applyAlignment="1" applyProtection="1">
      <alignment horizontal="left" vertical="top" wrapText="1"/>
      <protection locked="0"/>
    </xf>
    <xf numFmtId="0" fontId="2" fillId="0" borderId="32" xfId="0" applyFont="1" applyBorder="1" applyAlignment="1">
      <alignment horizontal="center" vertical="top"/>
    </xf>
    <xf numFmtId="0" fontId="2" fillId="0" borderId="27" xfId="0" applyFont="1" applyBorder="1" applyAlignment="1">
      <alignment horizontal="center" vertical="top"/>
    </xf>
    <xf numFmtId="0" fontId="2" fillId="0" borderId="33" xfId="0" applyFont="1" applyBorder="1" applyAlignment="1">
      <alignment horizontal="center" vertical="top"/>
    </xf>
    <xf numFmtId="0" fontId="2" fillId="0" borderId="67" xfId="0" applyFont="1" applyBorder="1" applyAlignment="1">
      <alignment horizontal="left" vertical="top" wrapText="1"/>
    </xf>
    <xf numFmtId="0" fontId="2" fillId="0" borderId="68" xfId="0" applyFont="1" applyBorder="1" applyAlignment="1">
      <alignment horizontal="left" vertical="top" wrapText="1"/>
    </xf>
    <xf numFmtId="0" fontId="2" fillId="0" borderId="70" xfId="0" applyFont="1" applyBorder="1" applyAlignment="1">
      <alignment horizontal="left" vertical="top" wrapText="1"/>
    </xf>
    <xf numFmtId="0" fontId="5" fillId="14" borderId="64" xfId="0" quotePrefix="1" applyFont="1" applyFill="1" applyBorder="1" applyAlignment="1">
      <alignment horizontal="left" vertical="top" wrapText="1"/>
    </xf>
    <xf numFmtId="0" fontId="5" fillId="14" borderId="29" xfId="0" quotePrefix="1" applyFont="1" applyFill="1" applyBorder="1" applyAlignment="1">
      <alignment horizontal="left" vertical="top" wrapText="1"/>
    </xf>
    <xf numFmtId="0" fontId="5" fillId="14" borderId="42" xfId="0" quotePrefix="1" applyFont="1" applyFill="1" applyBorder="1" applyAlignment="1" applyProtection="1">
      <alignment horizontal="left" vertical="top" wrapText="1"/>
      <protection locked="0"/>
    </xf>
    <xf numFmtId="0" fontId="5" fillId="14" borderId="30" xfId="0" quotePrefix="1" applyFont="1" applyFill="1" applyBorder="1" applyAlignment="1" applyProtection="1">
      <alignment horizontal="left" vertical="top" wrapText="1"/>
      <protection locked="0"/>
    </xf>
    <xf numFmtId="0" fontId="5" fillId="14" borderId="76" xfId="0" quotePrefix="1" applyFont="1" applyFill="1" applyBorder="1" applyAlignment="1" applyProtection="1">
      <alignment horizontal="left" vertical="top" wrapText="1"/>
      <protection locked="0"/>
    </xf>
    <xf numFmtId="0" fontId="5" fillId="14" borderId="31" xfId="0" quotePrefix="1" applyFont="1" applyFill="1" applyBorder="1" applyAlignment="1" applyProtection="1">
      <alignment horizontal="left" vertical="top" wrapText="1"/>
      <protection locked="0"/>
    </xf>
    <xf numFmtId="0" fontId="40" fillId="0" borderId="0" xfId="0" applyFont="1" applyAlignment="1">
      <alignment vertical="top"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14" borderId="64" xfId="0" applyFont="1" applyFill="1" applyBorder="1" applyAlignment="1" applyProtection="1">
      <alignment horizontal="center" vertical="top" wrapText="1"/>
      <protection locked="0"/>
    </xf>
    <xf numFmtId="0" fontId="3" fillId="14" borderId="29" xfId="0" applyFont="1" applyFill="1" applyBorder="1" applyAlignment="1" applyProtection="1">
      <alignment horizontal="center" vertical="top" wrapText="1"/>
      <protection locked="0"/>
    </xf>
    <xf numFmtId="0" fontId="48" fillId="0" borderId="0" xfId="0" applyFont="1" applyAlignment="1">
      <alignment vertical="top" wrapText="1"/>
    </xf>
    <xf numFmtId="0" fontId="2" fillId="12" borderId="2" xfId="0" applyFont="1" applyFill="1" applyBorder="1" applyAlignment="1">
      <alignment vertical="top" wrapText="1"/>
    </xf>
    <xf numFmtId="0" fontId="2" fillId="0" borderId="2" xfId="0" applyFont="1" applyBorder="1" applyAlignment="1">
      <alignment vertical="top" wrapText="1"/>
    </xf>
    <xf numFmtId="0" fontId="2" fillId="0" borderId="26" xfId="0" applyFont="1" applyBorder="1" applyAlignment="1">
      <alignment vertical="top" wrapText="1"/>
    </xf>
    <xf numFmtId="0" fontId="24" fillId="0" borderId="0" xfId="0" applyFont="1" applyAlignment="1">
      <alignment vertical="top" wrapText="1"/>
    </xf>
    <xf numFmtId="0" fontId="5" fillId="14" borderId="76" xfId="0" applyFont="1" applyFill="1" applyBorder="1" applyAlignment="1" applyProtection="1">
      <alignment horizontal="left" vertical="top" wrapText="1"/>
      <protection locked="0"/>
    </xf>
    <xf numFmtId="0" fontId="5" fillId="14" borderId="31" xfId="0" applyFont="1" applyFill="1" applyBorder="1" applyAlignment="1" applyProtection="1">
      <alignment horizontal="left" vertical="top" wrapText="1"/>
      <protection locked="0"/>
    </xf>
    <xf numFmtId="0" fontId="5" fillId="14" borderId="42" xfId="0" applyFont="1" applyFill="1" applyBorder="1" applyAlignment="1" applyProtection="1">
      <alignment horizontal="left" vertical="top" wrapText="1"/>
      <protection locked="0"/>
    </xf>
    <xf numFmtId="0" fontId="5" fillId="14" borderId="30" xfId="0" applyFont="1" applyFill="1" applyBorder="1" applyAlignment="1" applyProtection="1">
      <alignment horizontal="left" vertical="top" wrapText="1"/>
      <protection locked="0"/>
    </xf>
    <xf numFmtId="0" fontId="20" fillId="14" borderId="42" xfId="0" applyFont="1" applyFill="1" applyBorder="1" applyAlignment="1" applyProtection="1">
      <alignment horizontal="left" vertical="top"/>
      <protection locked="0"/>
    </xf>
    <xf numFmtId="0" fontId="20" fillId="14" borderId="30" xfId="0" applyFont="1" applyFill="1" applyBorder="1" applyAlignment="1" applyProtection="1">
      <alignment horizontal="left" vertical="top"/>
      <protection locked="0"/>
    </xf>
    <xf numFmtId="0" fontId="5" fillId="12" borderId="42" xfId="0" applyFont="1" applyFill="1" applyBorder="1" applyAlignment="1">
      <alignment horizontal="left" vertical="top" wrapText="1"/>
    </xf>
    <xf numFmtId="0" fontId="5" fillId="12" borderId="30" xfId="0" applyFont="1" applyFill="1" applyBorder="1" applyAlignment="1">
      <alignment horizontal="left" vertical="top" wrapText="1"/>
    </xf>
    <xf numFmtId="0" fontId="2" fillId="0" borderId="1" xfId="0" applyFont="1" applyBorder="1" applyAlignment="1">
      <alignment horizontal="center" vertical="top" wrapText="1"/>
    </xf>
    <xf numFmtId="0" fontId="2" fillId="0" borderId="64" xfId="0" applyFont="1" applyBorder="1" applyAlignment="1">
      <alignment horizontal="center" vertical="top" wrapText="1"/>
    </xf>
    <xf numFmtId="0" fontId="2" fillId="0" borderId="29" xfId="0" applyFont="1" applyBorder="1" applyAlignment="1">
      <alignment horizontal="center" vertical="top" wrapText="1"/>
    </xf>
    <xf numFmtId="0" fontId="3" fillId="14" borderId="76" xfId="0" applyFont="1" applyFill="1" applyBorder="1" applyAlignment="1" applyProtection="1">
      <alignment horizontal="center" vertical="top" wrapText="1"/>
      <protection locked="0"/>
    </xf>
    <xf numFmtId="0" fontId="3" fillId="14" borderId="31" xfId="0" applyFont="1" applyFill="1" applyBorder="1" applyAlignment="1" applyProtection="1">
      <alignment horizontal="center" vertical="top" wrapText="1"/>
      <protection locked="0"/>
    </xf>
    <xf numFmtId="0" fontId="3" fillId="14" borderId="26" xfId="0" applyFont="1" applyFill="1" applyBorder="1" applyAlignment="1" applyProtection="1">
      <alignment horizontal="left" vertical="top" wrapText="1"/>
      <protection locked="0"/>
    </xf>
    <xf numFmtId="0" fontId="3" fillId="14" borderId="76" xfId="0" applyFont="1" applyFill="1" applyBorder="1" applyAlignment="1" applyProtection="1">
      <alignment horizontal="left" vertical="top" wrapText="1"/>
      <protection locked="0"/>
    </xf>
    <xf numFmtId="0" fontId="3" fillId="14" borderId="31" xfId="0" applyFont="1" applyFill="1" applyBorder="1" applyAlignment="1" applyProtection="1">
      <alignment horizontal="left" vertical="top" wrapText="1"/>
      <protection locked="0"/>
    </xf>
    <xf numFmtId="0" fontId="3" fillId="14" borderId="1" xfId="0" applyFont="1" applyFill="1" applyBorder="1" applyAlignment="1" applyProtection="1">
      <alignment horizontal="left" vertical="top" wrapText="1"/>
      <protection locked="0"/>
    </xf>
    <xf numFmtId="0" fontId="3" fillId="14" borderId="64" xfId="0" applyFont="1" applyFill="1" applyBorder="1" applyAlignment="1" applyProtection="1">
      <alignment horizontal="left" vertical="top" wrapText="1"/>
      <protection locked="0"/>
    </xf>
    <xf numFmtId="0" fontId="3" fillId="14" borderId="29" xfId="0" applyFont="1" applyFill="1" applyBorder="1" applyAlignment="1" applyProtection="1">
      <alignment horizontal="left" vertical="top" wrapText="1"/>
      <protection locked="0"/>
    </xf>
    <xf numFmtId="0" fontId="3" fillId="14" borderId="2" xfId="0" applyFont="1" applyFill="1" applyBorder="1" applyAlignment="1" applyProtection="1">
      <alignment horizontal="left" vertical="top" wrapText="1"/>
      <protection locked="0"/>
    </xf>
    <xf numFmtId="0" fontId="3" fillId="14" borderId="42" xfId="0" applyFont="1" applyFill="1" applyBorder="1" applyAlignment="1" applyProtection="1">
      <alignment horizontal="left" vertical="top" wrapText="1"/>
      <protection locked="0"/>
    </xf>
    <xf numFmtId="0" fontId="3" fillId="14" borderId="30" xfId="0" applyFont="1" applyFill="1" applyBorder="1" applyAlignment="1" applyProtection="1">
      <alignment horizontal="left" vertical="top" wrapText="1"/>
      <protection locked="0"/>
    </xf>
    <xf numFmtId="0" fontId="20" fillId="14" borderId="76" xfId="0" applyFont="1" applyFill="1" applyBorder="1" applyAlignment="1" applyProtection="1">
      <alignment horizontal="center" vertical="top" wrapText="1"/>
      <protection locked="0"/>
    </xf>
    <xf numFmtId="0" fontId="20" fillId="14" borderId="31" xfId="0" applyFont="1" applyFill="1" applyBorder="1" applyAlignment="1" applyProtection="1">
      <alignment horizontal="center" vertical="top" wrapText="1"/>
      <protection locked="0"/>
    </xf>
    <xf numFmtId="0" fontId="5" fillId="14" borderId="42" xfId="0" applyFont="1" applyFill="1" applyBorder="1" applyAlignment="1" applyProtection="1">
      <alignment horizontal="center" vertical="top"/>
      <protection locked="0"/>
    </xf>
    <xf numFmtId="0" fontId="5" fillId="14" borderId="30" xfId="0" applyFont="1" applyFill="1" applyBorder="1" applyAlignment="1" applyProtection="1">
      <alignment horizontal="center" vertical="top"/>
      <protection locked="0"/>
    </xf>
    <xf numFmtId="0" fontId="20" fillId="14" borderId="42" xfId="0" applyFont="1" applyFill="1" applyBorder="1" applyAlignment="1" applyProtection="1">
      <alignment horizontal="center" vertical="top" wrapText="1"/>
      <protection locked="0"/>
    </xf>
    <xf numFmtId="0" fontId="20" fillId="14" borderId="30" xfId="0" applyFont="1" applyFill="1" applyBorder="1" applyAlignment="1" applyProtection="1">
      <alignment horizontal="center" vertical="top" wrapText="1"/>
      <protection locked="0"/>
    </xf>
    <xf numFmtId="0" fontId="20" fillId="14" borderId="64" xfId="0" applyFont="1" applyFill="1" applyBorder="1" applyAlignment="1" applyProtection="1">
      <alignment horizontal="center" vertical="top" wrapText="1"/>
      <protection locked="0"/>
    </xf>
    <xf numFmtId="0" fontId="20" fillId="14" borderId="29" xfId="0" applyFont="1" applyFill="1" applyBorder="1" applyAlignment="1" applyProtection="1">
      <alignment horizontal="center" vertical="top" wrapText="1"/>
      <protection locked="0"/>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9" xfId="0" applyFont="1" applyBorder="1" applyAlignment="1">
      <alignment horizontal="center" vertical="top"/>
    </xf>
    <xf numFmtId="0" fontId="5" fillId="14" borderId="42" xfId="0" quotePrefix="1" applyFont="1" applyFill="1" applyBorder="1" applyAlignment="1">
      <alignment horizontal="left" vertical="top" wrapText="1"/>
    </xf>
    <xf numFmtId="0" fontId="5" fillId="14" borderId="30" xfId="0" quotePrefix="1" applyFont="1" applyFill="1" applyBorder="1" applyAlignment="1">
      <alignment horizontal="left" vertical="top" wrapText="1"/>
    </xf>
    <xf numFmtId="0" fontId="5" fillId="14" borderId="76" xfId="0" quotePrefix="1" applyFont="1" applyFill="1" applyBorder="1" applyAlignment="1">
      <alignment horizontal="left" vertical="top" wrapText="1"/>
    </xf>
    <xf numFmtId="0" fontId="5" fillId="14" borderId="31" xfId="0" quotePrefix="1" applyFont="1" applyFill="1" applyBorder="1" applyAlignment="1">
      <alignment horizontal="left" vertical="top" wrapText="1"/>
    </xf>
    <xf numFmtId="0" fontId="2" fillId="0" borderId="1" xfId="0" applyFont="1" applyBorder="1" applyAlignment="1">
      <alignment horizontal="center" vertical="center"/>
    </xf>
    <xf numFmtId="0" fontId="2" fillId="0" borderId="64" xfId="0" applyFont="1" applyBorder="1" applyAlignment="1">
      <alignment horizontal="center" vertical="center"/>
    </xf>
    <xf numFmtId="0" fontId="2" fillId="0" borderId="29" xfId="0" applyFont="1" applyBorder="1" applyAlignment="1">
      <alignment horizontal="center" vertical="center"/>
    </xf>
    <xf numFmtId="0" fontId="27" fillId="0" borderId="50" xfId="0" applyFont="1" applyBorder="1" applyAlignment="1">
      <alignment horizontal="left" vertical="top" wrapText="1"/>
    </xf>
    <xf numFmtId="0" fontId="27" fillId="0" borderId="43" xfId="0" applyFont="1" applyBorder="1" applyAlignment="1">
      <alignment horizontal="left" vertical="top" wrapText="1"/>
    </xf>
    <xf numFmtId="0" fontId="27" fillId="0" borderId="69" xfId="0" applyFont="1" applyBorder="1" applyAlignment="1">
      <alignment horizontal="left" vertical="top" wrapText="1"/>
    </xf>
    <xf numFmtId="0" fontId="20" fillId="14" borderId="23" xfId="0" applyFont="1" applyFill="1" applyBorder="1" applyAlignment="1" applyProtection="1">
      <alignment horizontal="left" vertical="top"/>
      <protection locked="0"/>
    </xf>
    <xf numFmtId="0" fontId="20" fillId="14" borderId="45" xfId="0" applyFont="1" applyFill="1" applyBorder="1" applyAlignment="1" applyProtection="1">
      <alignment horizontal="left" vertical="top"/>
      <protection locked="0"/>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0" fillId="14" borderId="76" xfId="0" applyFont="1" applyFill="1" applyBorder="1" applyAlignment="1" applyProtection="1">
      <alignment horizontal="left" vertical="top"/>
      <protection locked="0"/>
    </xf>
    <xf numFmtId="0" fontId="20" fillId="14" borderId="31" xfId="0" applyFont="1" applyFill="1" applyBorder="1" applyAlignment="1" applyProtection="1">
      <alignment horizontal="left" vertical="top"/>
      <protection locked="0"/>
    </xf>
    <xf numFmtId="0" fontId="5" fillId="14" borderId="15" xfId="0" applyFont="1" applyFill="1" applyBorder="1" applyAlignment="1" applyProtection="1">
      <alignment horizontal="left" vertical="top" wrapText="1"/>
      <protection locked="0"/>
    </xf>
    <xf numFmtId="0" fontId="5" fillId="14" borderId="72" xfId="0" applyFont="1" applyFill="1" applyBorder="1" applyAlignment="1" applyProtection="1">
      <alignment horizontal="left" vertical="top" wrapText="1"/>
      <protection locked="0"/>
    </xf>
    <xf numFmtId="0" fontId="48" fillId="0" borderId="0" xfId="0" applyFont="1" applyAlignment="1">
      <alignment horizontal="left" vertical="top" wrapText="1"/>
    </xf>
    <xf numFmtId="0" fontId="5" fillId="0" borderId="18" xfId="0" applyFont="1" applyBorder="1" applyAlignment="1">
      <alignment horizontal="left" vertical="top" wrapText="1"/>
    </xf>
    <xf numFmtId="0" fontId="5" fillId="0" borderId="71" xfId="0" applyFont="1" applyBorder="1" applyAlignment="1">
      <alignment horizontal="left" vertical="top" wrapText="1"/>
    </xf>
    <xf numFmtId="0" fontId="5" fillId="0" borderId="82" xfId="0" applyFont="1" applyBorder="1" applyAlignment="1">
      <alignment horizontal="left" vertical="top" wrapText="1"/>
    </xf>
    <xf numFmtId="0" fontId="2" fillId="0" borderId="42" xfId="0" applyFont="1" applyBorder="1" applyAlignment="1">
      <alignment horizontal="center" vertical="top" wrapText="1"/>
    </xf>
    <xf numFmtId="0" fontId="2" fillId="0" borderId="30" xfId="0" applyFont="1" applyBorder="1" applyAlignment="1">
      <alignment horizontal="center" vertical="top" wrapText="1"/>
    </xf>
    <xf numFmtId="0" fontId="2" fillId="0" borderId="41" xfId="0" applyFont="1" applyBorder="1" applyAlignment="1">
      <alignment horizontal="left" vertical="top" wrapText="1"/>
    </xf>
    <xf numFmtId="0" fontId="2" fillId="0" borderId="66" xfId="0" applyFont="1" applyBorder="1" applyAlignment="1">
      <alignment horizontal="left" vertical="top" wrapText="1"/>
    </xf>
    <xf numFmtId="0" fontId="44" fillId="21" borderId="0" xfId="0" applyFont="1" applyFill="1" applyAlignment="1">
      <alignment horizontal="left" vertical="top" wrapText="1"/>
    </xf>
    <xf numFmtId="0" fontId="47" fillId="21" borderId="0" xfId="0" applyFont="1" applyFill="1" applyAlignment="1">
      <alignment horizontal="left" vertical="top" wrapText="1"/>
    </xf>
    <xf numFmtId="0" fontId="2" fillId="0" borderId="32" xfId="0" applyFont="1" applyBorder="1" applyAlignment="1">
      <alignment horizontal="center" vertical="top" wrapText="1"/>
    </xf>
    <xf numFmtId="0" fontId="2" fillId="0" borderId="27" xfId="0" applyFont="1" applyBorder="1" applyAlignment="1">
      <alignment horizontal="center"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49"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1" xfId="0" applyFont="1" applyBorder="1" applyAlignment="1">
      <alignment horizontal="center" vertical="top" wrapText="1"/>
    </xf>
    <xf numFmtId="0" fontId="2" fillId="0" borderId="71" xfId="0" applyFont="1" applyBorder="1" applyAlignment="1">
      <alignment horizontal="center" vertical="top" wrapText="1"/>
    </xf>
    <xf numFmtId="0" fontId="2" fillId="0" borderId="82" xfId="0" applyFont="1" applyBorder="1" applyAlignment="1">
      <alignment horizontal="center" vertical="top" wrapText="1"/>
    </xf>
    <xf numFmtId="0" fontId="2" fillId="0" borderId="34" xfId="0" applyFont="1" applyBorder="1" applyAlignment="1">
      <alignment horizontal="center" vertical="top" wrapText="1"/>
    </xf>
    <xf numFmtId="0" fontId="20" fillId="14" borderId="76" xfId="0" applyFont="1" applyFill="1" applyBorder="1" applyAlignment="1" applyProtection="1">
      <alignment horizontal="left" vertical="top" wrapText="1"/>
      <protection locked="0"/>
    </xf>
    <xf numFmtId="0" fontId="20" fillId="14" borderId="31" xfId="0" applyFont="1" applyFill="1" applyBorder="1" applyAlignment="1" applyProtection="1">
      <alignment horizontal="left" vertical="top" wrapText="1"/>
      <protection locked="0"/>
    </xf>
    <xf numFmtId="0" fontId="2" fillId="0" borderId="28" xfId="0" applyFont="1" applyBorder="1" applyAlignment="1">
      <alignment horizontal="left" vertical="top" wrapText="1"/>
    </xf>
    <xf numFmtId="0" fontId="0" fillId="0" borderId="28" xfId="0" applyBorder="1" applyAlignment="1">
      <alignment horizontal="left" vertical="top" wrapText="1"/>
    </xf>
    <xf numFmtId="0" fontId="24" fillId="0" borderId="27" xfId="0" applyFont="1" applyBorder="1" applyAlignment="1">
      <alignment horizontal="left" vertical="top" wrapText="1"/>
    </xf>
    <xf numFmtId="0" fontId="0" fillId="0" borderId="27" xfId="0" applyBorder="1" applyAlignment="1">
      <alignment horizontal="left" vertical="top" wrapText="1"/>
    </xf>
    <xf numFmtId="0" fontId="31" fillId="12" borderId="27" xfId="0" applyFont="1" applyFill="1" applyBorder="1" applyAlignment="1">
      <alignment horizontal="center" vertical="top"/>
    </xf>
    <xf numFmtId="0" fontId="31" fillId="12" borderId="33" xfId="0" applyFont="1" applyFill="1" applyBorder="1" applyAlignment="1">
      <alignment horizontal="center" vertical="top"/>
    </xf>
    <xf numFmtId="0" fontId="5" fillId="6" borderId="0" xfId="0" applyFont="1" applyFill="1" applyAlignment="1">
      <alignment horizontal="left" vertical="top" wrapText="1"/>
    </xf>
    <xf numFmtId="0" fontId="5" fillId="6" borderId="35" xfId="0" applyFont="1" applyFill="1" applyBorder="1" applyAlignment="1">
      <alignment horizontal="left" vertical="top" wrapText="1"/>
    </xf>
    <xf numFmtId="0" fontId="5" fillId="6" borderId="27" xfId="0" applyFont="1" applyFill="1" applyBorder="1" applyAlignment="1">
      <alignment horizontal="left" vertical="top" wrapText="1"/>
    </xf>
    <xf numFmtId="0" fontId="5" fillId="6" borderId="33" xfId="0" applyFont="1" applyFill="1" applyBorder="1" applyAlignment="1">
      <alignment horizontal="left" vertical="top" wrapText="1"/>
    </xf>
    <xf numFmtId="0" fontId="24" fillId="11" borderId="34" xfId="0" applyFont="1" applyFill="1" applyBorder="1" applyAlignment="1">
      <alignment horizontal="left" vertical="top" wrapText="1"/>
    </xf>
    <xf numFmtId="0" fontId="24" fillId="11" borderId="0" xfId="0" applyFont="1" applyFill="1" applyAlignment="1">
      <alignment horizontal="left" vertical="top" wrapText="1"/>
    </xf>
    <xf numFmtId="0" fontId="24" fillId="11" borderId="35" xfId="0" applyFont="1" applyFill="1" applyBorder="1" applyAlignment="1">
      <alignment horizontal="left" vertical="top" wrapText="1"/>
    </xf>
    <xf numFmtId="0" fontId="5" fillId="12" borderId="0" xfId="0" applyFont="1" applyFill="1" applyAlignment="1">
      <alignment horizontal="left" vertical="top" wrapText="1"/>
    </xf>
    <xf numFmtId="0" fontId="0" fillId="0" borderId="0" xfId="0" applyAlignment="1">
      <alignment horizontal="left" vertical="top" wrapText="1"/>
    </xf>
    <xf numFmtId="0" fontId="0" fillId="0" borderId="35" xfId="0" applyBorder="1" applyAlignment="1">
      <alignment horizontal="left" vertical="top" wrapText="1"/>
    </xf>
    <xf numFmtId="0" fontId="43" fillId="12" borderId="0" xfId="1" applyFont="1" applyFill="1" applyBorder="1" applyAlignment="1" applyProtection="1">
      <alignment horizontal="justify" vertical="top" wrapText="1"/>
    </xf>
    <xf numFmtId="0" fontId="5" fillId="12" borderId="0" xfId="0" applyFont="1" applyFill="1" applyAlignment="1">
      <alignment horizontal="justify" vertical="top" wrapText="1"/>
    </xf>
    <xf numFmtId="0" fontId="5" fillId="12" borderId="35" xfId="0" applyFont="1" applyFill="1" applyBorder="1" applyAlignment="1">
      <alignment horizontal="justify" vertical="top" wrapText="1"/>
    </xf>
    <xf numFmtId="0" fontId="43" fillId="12" borderId="0" xfId="1" applyFont="1" applyFill="1" applyAlignment="1" applyProtection="1">
      <alignment horizontal="justify" vertical="top" wrapText="1"/>
    </xf>
    <xf numFmtId="0" fontId="43" fillId="12" borderId="35" xfId="1" applyFont="1" applyFill="1" applyBorder="1" applyAlignment="1" applyProtection="1">
      <alignment horizontal="justify" vertical="top" wrapText="1"/>
    </xf>
    <xf numFmtId="0" fontId="57" fillId="12" borderId="27" xfId="1" applyFont="1" applyFill="1" applyBorder="1" applyAlignment="1" applyProtection="1">
      <alignment horizontal="left" vertical="top" wrapText="1"/>
    </xf>
    <xf numFmtId="0" fontId="0" fillId="0" borderId="33" xfId="0" applyBorder="1" applyAlignment="1">
      <alignment horizontal="left" vertical="top" wrapText="1"/>
    </xf>
    <xf numFmtId="0" fontId="57" fillId="12" borderId="0" xfId="1" applyFont="1" applyFill="1" applyBorder="1" applyAlignment="1" applyProtection="1">
      <alignment horizontal="left" vertical="top" wrapText="1"/>
    </xf>
    <xf numFmtId="0" fontId="57" fillId="12" borderId="28" xfId="1" applyFont="1" applyFill="1" applyBorder="1" applyAlignment="1" applyProtection="1">
      <alignment horizontal="left" vertical="top" wrapText="1"/>
    </xf>
    <xf numFmtId="0" fontId="0" fillId="0" borderId="37" xfId="0" applyBorder="1" applyAlignment="1">
      <alignment horizontal="left" vertical="top" wrapText="1"/>
    </xf>
    <xf numFmtId="0" fontId="5" fillId="0" borderId="0" xfId="0" applyFont="1" applyAlignment="1">
      <alignment horizontal="justify" vertical="top" wrapText="1"/>
    </xf>
    <xf numFmtId="0" fontId="5" fillId="0" borderId="35" xfId="0" applyFont="1" applyBorder="1" applyAlignment="1">
      <alignment horizontal="justify" vertical="top" wrapText="1"/>
    </xf>
    <xf numFmtId="0" fontId="3" fillId="12" borderId="0" xfId="0" applyFont="1" applyFill="1" applyAlignment="1">
      <alignment horizontal="left" vertical="top" wrapText="1" indent="1"/>
    </xf>
    <xf numFmtId="0" fontId="3" fillId="12" borderId="35" xfId="0" applyFont="1" applyFill="1" applyBorder="1" applyAlignment="1">
      <alignment horizontal="left" vertical="top" wrapText="1" indent="1"/>
    </xf>
    <xf numFmtId="0" fontId="5" fillId="6" borderId="28" xfId="0" applyFont="1" applyFill="1" applyBorder="1" applyAlignment="1">
      <alignment horizontal="left" vertical="top" wrapText="1"/>
    </xf>
    <xf numFmtId="0" fontId="5" fillId="6" borderId="37" xfId="0" applyFont="1" applyFill="1" applyBorder="1" applyAlignment="1">
      <alignment horizontal="left" vertical="top" wrapText="1"/>
    </xf>
    <xf numFmtId="0" fontId="2" fillId="0" borderId="27" xfId="0" applyFont="1" applyBorder="1" applyAlignment="1">
      <alignment horizontal="left" vertical="top" wrapText="1"/>
    </xf>
    <xf numFmtId="0" fontId="27" fillId="0" borderId="0" xfId="0" applyFont="1" applyAlignment="1">
      <alignment vertical="center" wrapText="1"/>
    </xf>
    <xf numFmtId="0" fontId="0" fillId="0" borderId="0" xfId="0" applyAlignment="1">
      <alignment vertical="center" wrapText="1"/>
    </xf>
    <xf numFmtId="0" fontId="24" fillId="11" borderId="32" xfId="0" applyFont="1" applyFill="1" applyBorder="1" applyAlignment="1">
      <alignment horizontal="left" vertical="top" wrapText="1"/>
    </xf>
    <xf numFmtId="0" fontId="0" fillId="0" borderId="27" xfId="0" applyBorder="1"/>
    <xf numFmtId="0" fontId="0" fillId="0" borderId="33" xfId="0" applyBorder="1"/>
    <xf numFmtId="0" fontId="24" fillId="11" borderId="36" xfId="0" applyFont="1" applyFill="1" applyBorder="1" applyAlignment="1">
      <alignment horizontal="left" vertical="top" wrapText="1"/>
    </xf>
    <xf numFmtId="0" fontId="24" fillId="11" borderId="28" xfId="0" applyFont="1" applyFill="1" applyBorder="1" applyAlignment="1">
      <alignment horizontal="left" vertical="top" wrapText="1"/>
    </xf>
    <xf numFmtId="0" fontId="24" fillId="11" borderId="37" xfId="0" applyFont="1" applyFill="1" applyBorder="1" applyAlignment="1">
      <alignment horizontal="left" vertical="top" wrapText="1"/>
    </xf>
    <xf numFmtId="0" fontId="57" fillId="0" borderId="0" xfId="1" applyFont="1" applyAlignment="1" applyProtection="1">
      <alignment horizontal="left"/>
    </xf>
    <xf numFmtId="0" fontId="5" fillId="12" borderId="35" xfId="0" applyFont="1" applyFill="1" applyBorder="1" applyAlignment="1">
      <alignment horizontal="left" vertical="top" wrapText="1"/>
    </xf>
    <xf numFmtId="0" fontId="57" fillId="12" borderId="0" xfId="1" applyFont="1" applyFill="1" applyBorder="1" applyAlignment="1" applyProtection="1">
      <alignment horizontal="justify" vertical="top" wrapText="1"/>
    </xf>
    <xf numFmtId="0" fontId="2" fillId="12" borderId="0" xfId="0" applyFont="1" applyFill="1" applyAlignment="1">
      <alignment horizontal="justify" vertical="top" wrapText="1"/>
    </xf>
    <xf numFmtId="0" fontId="2" fillId="12" borderId="35" xfId="0" applyFont="1" applyFill="1" applyBorder="1" applyAlignment="1">
      <alignment horizontal="justify" vertical="top" wrapText="1"/>
    </xf>
    <xf numFmtId="0" fontId="0" fillId="0" borderId="0" xfId="0" applyAlignment="1">
      <alignment horizontal="justify" vertical="top" wrapText="1"/>
    </xf>
    <xf numFmtId="0" fontId="0" fillId="0" borderId="35" xfId="0" applyBorder="1" applyAlignment="1">
      <alignment horizontal="justify" vertical="top" wrapText="1"/>
    </xf>
    <xf numFmtId="0" fontId="27" fillId="0" borderId="0" xfId="0" applyFont="1" applyAlignment="1">
      <alignment horizontal="justify" vertical="distributed" wrapText="1"/>
    </xf>
    <xf numFmtId="0" fontId="41" fillId="0" borderId="0" xfId="0" applyFont="1" applyAlignment="1">
      <alignment wrapText="1"/>
    </xf>
    <xf numFmtId="0" fontId="3" fillId="12" borderId="0" xfId="0" applyFont="1" applyFill="1" applyAlignment="1">
      <alignment horizontal="justify" vertical="top" wrapText="1"/>
    </xf>
    <xf numFmtId="0" fontId="3" fillId="12" borderId="35" xfId="0" applyFont="1" applyFill="1" applyBorder="1" applyAlignment="1">
      <alignment horizontal="justify" vertical="top" wrapText="1"/>
    </xf>
    <xf numFmtId="0" fontId="5" fillId="12" borderId="0" xfId="0" applyFont="1" applyFill="1" applyAlignment="1">
      <alignment horizontal="justify" vertical="top"/>
    </xf>
    <xf numFmtId="0" fontId="5" fillId="12" borderId="35" xfId="0" applyFont="1" applyFill="1" applyBorder="1" applyAlignment="1">
      <alignment horizontal="justify" vertical="top"/>
    </xf>
    <xf numFmtId="0" fontId="2" fillId="0" borderId="8" xfId="0" applyFont="1" applyBorder="1" applyAlignment="1">
      <alignment horizontal="left" vertical="top" wrapText="1"/>
    </xf>
    <xf numFmtId="0" fontId="0" fillId="0" borderId="8" xfId="0" applyBorder="1" applyAlignment="1">
      <alignment horizontal="left" vertical="top" wrapText="1"/>
    </xf>
    <xf numFmtId="0" fontId="2" fillId="6" borderId="34" xfId="0" applyFont="1" applyFill="1" applyBorder="1" applyAlignment="1">
      <alignment horizontal="left" vertical="top" wrapText="1"/>
    </xf>
    <xf numFmtId="0" fontId="2" fillId="6" borderId="36" xfId="0" applyFont="1" applyFill="1" applyBorder="1" applyAlignment="1">
      <alignment horizontal="left" vertical="top" wrapText="1"/>
    </xf>
    <xf numFmtId="0" fontId="0" fillId="0" borderId="54" xfId="0" applyBorder="1" applyAlignment="1">
      <alignment horizontal="left" vertical="top"/>
    </xf>
    <xf numFmtId="0" fontId="0" fillId="0" borderId="55" xfId="0" applyBorder="1" applyAlignment="1">
      <alignment horizontal="left" vertical="top"/>
    </xf>
    <xf numFmtId="0" fontId="0" fillId="0" borderId="56" xfId="0" applyBorder="1" applyAlignment="1">
      <alignment horizontal="left" vertical="top"/>
    </xf>
    <xf numFmtId="0" fontId="0" fillId="13" borderId="57" xfId="0" applyFill="1" applyBorder="1" applyAlignment="1">
      <alignment horizontal="left" vertical="top"/>
    </xf>
    <xf numFmtId="0" fontId="0" fillId="13" borderId="58" xfId="0" applyFill="1" applyBorder="1" applyAlignment="1">
      <alignment horizontal="left" vertical="top"/>
    </xf>
    <xf numFmtId="0" fontId="0" fillId="13" borderId="59" xfId="0" applyFill="1" applyBorder="1" applyAlignment="1">
      <alignment horizontal="left" vertical="top"/>
    </xf>
    <xf numFmtId="0" fontId="0" fillId="13" borderId="60" xfId="0" applyFill="1" applyBorder="1" applyAlignment="1">
      <alignment horizontal="left" vertical="top"/>
    </xf>
    <xf numFmtId="0" fontId="0" fillId="13" borderId="55" xfId="0" applyFill="1" applyBorder="1" applyAlignment="1">
      <alignment horizontal="left" vertical="top"/>
    </xf>
    <xf numFmtId="0" fontId="0" fillId="13" borderId="61" xfId="0" applyFill="1" applyBorder="1" applyAlignment="1">
      <alignment horizontal="left" vertical="top"/>
    </xf>
    <xf numFmtId="0" fontId="2" fillId="6" borderId="32" xfId="0" applyFont="1" applyFill="1" applyBorder="1" applyAlignment="1">
      <alignment horizontal="left" vertical="top" wrapText="1"/>
    </xf>
    <xf numFmtId="0" fontId="0" fillId="6" borderId="27" xfId="0" applyFill="1" applyBorder="1" applyAlignment="1">
      <alignment horizontal="left" vertical="top" wrapText="1"/>
    </xf>
    <xf numFmtId="0" fontId="0" fillId="6" borderId="33" xfId="0" applyFill="1" applyBorder="1" applyAlignment="1">
      <alignment horizontal="left" vertical="top" wrapText="1"/>
    </xf>
    <xf numFmtId="0" fontId="5" fillId="12" borderId="27" xfId="0" applyFont="1" applyFill="1" applyBorder="1" applyAlignment="1">
      <alignment horizontal="left" vertical="top" wrapText="1"/>
    </xf>
    <xf numFmtId="0" fontId="0" fillId="12" borderId="0" xfId="0" applyFill="1" applyAlignment="1">
      <alignment horizontal="left" vertical="top" wrapText="1"/>
    </xf>
    <xf numFmtId="0" fontId="5" fillId="12" borderId="28" xfId="0" applyFont="1" applyFill="1" applyBorder="1" applyAlignment="1">
      <alignment horizontal="left" vertical="top" wrapText="1"/>
    </xf>
    <xf numFmtId="0" fontId="0" fillId="12" borderId="28" xfId="0" applyFill="1" applyBorder="1" applyAlignment="1">
      <alignment horizontal="left" vertical="top" wrapText="1"/>
    </xf>
    <xf numFmtId="0" fontId="32" fillId="0" borderId="0" xfId="0" applyFont="1" applyAlignment="1">
      <alignment horizontal="left" vertical="top" wrapText="1"/>
    </xf>
    <xf numFmtId="0" fontId="2" fillId="0" borderId="0" xfId="0" applyFont="1" applyAlignment="1">
      <alignment horizontal="left" vertical="top" wrapText="1"/>
    </xf>
    <xf numFmtId="0" fontId="0" fillId="0" borderId="62" xfId="0" applyBorder="1" applyAlignment="1">
      <alignment horizontal="left" vertical="top"/>
    </xf>
    <xf numFmtId="0" fontId="0" fillId="0" borderId="58" xfId="0" applyBorder="1" applyAlignment="1">
      <alignment horizontal="left" vertical="top"/>
    </xf>
    <xf numFmtId="0" fontId="0" fillId="0" borderId="63" xfId="0" applyBorder="1" applyAlignment="1">
      <alignment horizontal="left" vertical="top"/>
    </xf>
    <xf numFmtId="0" fontId="5" fillId="6" borderId="8" xfId="0" applyFont="1" applyFill="1" applyBorder="1" applyAlignment="1">
      <alignment horizontal="left" vertical="top" wrapText="1"/>
    </xf>
    <xf numFmtId="0" fontId="5" fillId="6" borderId="9" xfId="0" applyFont="1" applyFill="1" applyBorder="1" applyAlignment="1">
      <alignment horizontal="left" vertical="top" wrapText="1"/>
    </xf>
    <xf numFmtId="0" fontId="5" fillId="12" borderId="0" xfId="1" applyFont="1" applyFill="1" applyBorder="1" applyAlignment="1" applyProtection="1">
      <alignment horizontal="justify" vertical="top" wrapText="1"/>
    </xf>
    <xf numFmtId="0" fontId="51" fillId="16" borderId="0" xfId="0" applyFont="1" applyFill="1" applyAlignment="1">
      <alignment horizontal="left" vertical="center" wrapText="1"/>
    </xf>
    <xf numFmtId="0" fontId="47" fillId="16" borderId="0" xfId="0" applyFont="1" applyFill="1" applyAlignment="1">
      <alignment horizontal="left" vertical="center" wrapText="1"/>
    </xf>
    <xf numFmtId="0" fontId="47" fillId="16" borderId="35" xfId="0" applyFont="1" applyFill="1" applyBorder="1" applyAlignment="1">
      <alignment horizontal="left" vertical="center" wrapText="1"/>
    </xf>
    <xf numFmtId="0" fontId="0" fillId="20" borderId="34" xfId="0" applyFill="1" applyBorder="1" applyAlignment="1">
      <alignment horizontal="left" vertical="top" wrapText="1"/>
    </xf>
    <xf numFmtId="0" fontId="0" fillId="20" borderId="36" xfId="0" applyFill="1" applyBorder="1" applyAlignment="1">
      <alignment horizontal="left" vertical="top" wrapText="1"/>
    </xf>
    <xf numFmtId="0" fontId="5" fillId="16" borderId="32" xfId="0" applyFont="1" applyFill="1" applyBorder="1" applyAlignment="1">
      <alignment horizontal="left" vertical="top" wrapText="1"/>
    </xf>
    <xf numFmtId="0" fontId="0" fillId="16" borderId="33" xfId="0" applyFill="1" applyBorder="1" applyAlignment="1">
      <alignment horizontal="left" vertical="top" wrapText="1"/>
    </xf>
    <xf numFmtId="0" fontId="5" fillId="16" borderId="34" xfId="0" applyFont="1" applyFill="1" applyBorder="1" applyAlignment="1">
      <alignment horizontal="left" vertical="top" wrapText="1"/>
    </xf>
    <xf numFmtId="0" fontId="0" fillId="16" borderId="35" xfId="0" applyFill="1" applyBorder="1" applyAlignment="1">
      <alignment horizontal="left" vertical="top" wrapText="1"/>
    </xf>
    <xf numFmtId="0" fontId="5" fillId="16" borderId="36" xfId="0" applyFont="1" applyFill="1" applyBorder="1" applyAlignment="1">
      <alignment horizontal="left" vertical="top" wrapText="1"/>
    </xf>
    <xf numFmtId="0" fontId="0" fillId="16" borderId="37" xfId="0" applyFill="1" applyBorder="1" applyAlignment="1">
      <alignment horizontal="left" vertical="top" wrapText="1"/>
    </xf>
    <xf numFmtId="0" fontId="0" fillId="20" borderId="32" xfId="0" applyFill="1" applyBorder="1" applyAlignment="1">
      <alignment horizontal="left" vertical="top" wrapText="1"/>
    </xf>
    <xf numFmtId="0" fontId="2" fillId="0" borderId="0" xfId="0" applyFont="1" applyAlignment="1">
      <alignment horizontal="left"/>
    </xf>
    <xf numFmtId="0" fontId="2" fillId="0" borderId="64" xfId="0" applyFont="1" applyBorder="1" applyAlignment="1">
      <alignment horizontal="left" vertical="top" wrapText="1"/>
    </xf>
    <xf numFmtId="0" fontId="2" fillId="0" borderId="29" xfId="0" applyFont="1" applyBorder="1" applyAlignment="1">
      <alignment horizontal="left" vertical="top" wrapText="1"/>
    </xf>
    <xf numFmtId="0" fontId="2" fillId="0" borderId="42" xfId="0" applyFont="1" applyBorder="1" applyAlignment="1">
      <alignment horizontal="left" vertical="top" wrapText="1"/>
    </xf>
    <xf numFmtId="0" fontId="2" fillId="0" borderId="30" xfId="0" applyFont="1" applyBorder="1" applyAlignment="1">
      <alignment horizontal="left" vertical="top" wrapText="1"/>
    </xf>
    <xf numFmtId="0" fontId="2" fillId="0" borderId="65" xfId="0" applyFont="1" applyBorder="1" applyAlignment="1">
      <alignment horizontal="left" vertical="top" wrapText="1"/>
    </xf>
    <xf numFmtId="0" fontId="2" fillId="0" borderId="31" xfId="0" applyFont="1" applyBorder="1" applyAlignment="1">
      <alignment horizontal="left" vertical="top" wrapText="1"/>
    </xf>
    <xf numFmtId="0" fontId="47" fillId="14" borderId="14" xfId="0" applyFont="1" applyFill="1" applyBorder="1" applyAlignment="1" applyProtection="1">
      <alignment horizontal="center" vertical="top" wrapText="1"/>
      <protection locked="0"/>
    </xf>
    <xf numFmtId="0" fontId="47" fillId="14" borderId="16" xfId="0" applyFont="1" applyFill="1" applyBorder="1" applyAlignment="1" applyProtection="1">
      <alignment horizontal="center" vertical="top" wrapText="1"/>
      <protection locked="0"/>
    </xf>
    <xf numFmtId="0" fontId="48" fillId="21" borderId="34" xfId="0" applyFont="1" applyFill="1" applyBorder="1" applyAlignment="1">
      <alignment horizontal="left" vertical="top" wrapText="1"/>
    </xf>
    <xf numFmtId="0" fontId="5" fillId="14" borderId="42" xfId="0" applyFont="1" applyFill="1" applyBorder="1" applyAlignment="1">
      <alignment horizontal="left" vertical="top" wrapText="1"/>
    </xf>
    <xf numFmtId="0" fontId="5" fillId="14" borderId="30"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26" xfId="0" applyFont="1" applyBorder="1" applyAlignment="1">
      <alignment horizontal="left" vertical="top" wrapText="1"/>
    </xf>
    <xf numFmtId="0" fontId="2" fillId="0" borderId="76" xfId="0" applyFont="1" applyBorder="1" applyAlignment="1">
      <alignment horizontal="left" vertical="top" wrapText="1"/>
    </xf>
    <xf numFmtId="0" fontId="0" fillId="21" borderId="0" xfId="0" applyFill="1" applyAlignment="1">
      <alignment horizontal="center" vertical="top"/>
    </xf>
    <xf numFmtId="0" fontId="2" fillId="0" borderId="3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 xfId="0" applyFont="1" applyBorder="1" applyAlignment="1">
      <alignment horizontal="left" vertical="top" wrapText="1"/>
    </xf>
    <xf numFmtId="0" fontId="20" fillId="14" borderId="14" xfId="0" applyFont="1" applyFill="1" applyBorder="1" applyAlignment="1" applyProtection="1">
      <alignment horizontal="left" vertical="top" wrapText="1"/>
      <protection locked="0"/>
    </xf>
    <xf numFmtId="0" fontId="20" fillId="14" borderId="15" xfId="0" applyFont="1" applyFill="1" applyBorder="1" applyAlignment="1" applyProtection="1">
      <alignment horizontal="left" vertical="top" wrapText="1"/>
      <protection locked="0"/>
    </xf>
    <xf numFmtId="0" fontId="20" fillId="14" borderId="72" xfId="0" applyFont="1" applyFill="1" applyBorder="1" applyAlignment="1" applyProtection="1">
      <alignment horizontal="left" vertical="top" wrapText="1"/>
      <protection locked="0"/>
    </xf>
    <xf numFmtId="0" fontId="20" fillId="14" borderId="14" xfId="0" applyFont="1" applyFill="1" applyBorder="1" applyAlignment="1" applyProtection="1">
      <alignment horizontal="center" vertical="top" wrapText="1"/>
      <protection locked="0"/>
    </xf>
    <xf numFmtId="0" fontId="20" fillId="14" borderId="72" xfId="0" applyFont="1" applyFill="1" applyBorder="1" applyAlignment="1" applyProtection="1">
      <alignment horizontal="center" vertical="top" wrapText="1"/>
      <protection locked="0"/>
    </xf>
    <xf numFmtId="0" fontId="5" fillId="14" borderId="23" xfId="0" applyFont="1" applyFill="1" applyBorder="1" applyAlignment="1">
      <alignment horizontal="left" vertical="top" wrapText="1"/>
    </xf>
    <xf numFmtId="0" fontId="5" fillId="14" borderId="45" xfId="0" applyFont="1" applyFill="1" applyBorder="1" applyAlignment="1">
      <alignment horizontal="left" vertical="top" wrapText="1"/>
    </xf>
    <xf numFmtId="0" fontId="20" fillId="14" borderId="92" xfId="0" applyFont="1" applyFill="1" applyBorder="1" applyAlignment="1" applyProtection="1">
      <alignment horizontal="center" vertical="top" wrapText="1"/>
      <protection locked="0"/>
    </xf>
    <xf numFmtId="0" fontId="20" fillId="14" borderId="80" xfId="0" applyFont="1" applyFill="1" applyBorder="1" applyAlignment="1" applyProtection="1">
      <alignment horizontal="center" vertical="top" wrapText="1"/>
      <protection locked="0"/>
    </xf>
    <xf numFmtId="0" fontId="20" fillId="14" borderId="2" xfId="0" applyFont="1" applyFill="1" applyBorder="1" applyAlignment="1">
      <alignment horizontal="right" vertical="top" wrapText="1"/>
    </xf>
    <xf numFmtId="0" fontId="20" fillId="14" borderId="42" xfId="0" applyFont="1" applyFill="1" applyBorder="1" applyAlignment="1">
      <alignment horizontal="right" vertical="top" wrapText="1"/>
    </xf>
    <xf numFmtId="0" fontId="2" fillId="0" borderId="1"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3" xfId="0" applyFont="1" applyBorder="1" applyAlignment="1">
      <alignment horizontal="left" vertical="top" wrapText="1"/>
    </xf>
    <xf numFmtId="0" fontId="5" fillId="14" borderId="88" xfId="0" applyFont="1" applyFill="1" applyBorder="1" applyAlignment="1" applyProtection="1">
      <alignment horizontal="left" vertical="top" wrapText="1"/>
      <protection locked="0"/>
    </xf>
    <xf numFmtId="0" fontId="5" fillId="14" borderId="77" xfId="0" applyFont="1" applyFill="1" applyBorder="1" applyAlignment="1" applyProtection="1">
      <alignment horizontal="left" vertical="top" wrapText="1"/>
      <protection locked="0"/>
    </xf>
    <xf numFmtId="0" fontId="5" fillId="14" borderId="79" xfId="0" applyFont="1" applyFill="1" applyBorder="1" applyAlignment="1" applyProtection="1">
      <alignment horizontal="left" vertical="top" wrapText="1"/>
      <protection locked="0"/>
    </xf>
    <xf numFmtId="0" fontId="5" fillId="14" borderId="93" xfId="0" applyFont="1" applyFill="1" applyBorder="1" applyAlignment="1" applyProtection="1">
      <alignment horizontal="left" vertical="top" wrapText="1"/>
      <protection locked="0"/>
    </xf>
    <xf numFmtId="0" fontId="5" fillId="14" borderId="28" xfId="0" applyFont="1" applyFill="1" applyBorder="1" applyAlignment="1" applyProtection="1">
      <alignment horizontal="left" vertical="top" wrapText="1"/>
      <protection locked="0"/>
    </xf>
    <xf numFmtId="0" fontId="5" fillId="14" borderId="37" xfId="0" applyFont="1" applyFill="1" applyBorder="1" applyAlignment="1" applyProtection="1">
      <alignment horizontal="left" vertical="top" wrapText="1"/>
      <protection locked="0"/>
    </xf>
    <xf numFmtId="0" fontId="20" fillId="14" borderId="2" xfId="0" applyFont="1" applyFill="1" applyBorder="1" applyAlignment="1" applyProtection="1">
      <alignment horizontal="right" vertical="top" wrapText="1"/>
      <protection locked="0"/>
    </xf>
    <xf numFmtId="0" fontId="20" fillId="14" borderId="42" xfId="0" applyFont="1" applyFill="1" applyBorder="1" applyAlignment="1" applyProtection="1">
      <alignment horizontal="right" vertical="top" wrapText="1"/>
      <protection locked="0"/>
    </xf>
    <xf numFmtId="0" fontId="2" fillId="0" borderId="2" xfId="0" applyFont="1" applyBorder="1" applyAlignment="1">
      <alignment horizontal="center" vertical="top" wrapText="1"/>
    </xf>
    <xf numFmtId="0" fontId="2" fillId="0" borderId="26" xfId="0" applyFont="1" applyBorder="1" applyAlignment="1">
      <alignment horizontal="center" vertical="top" wrapText="1"/>
    </xf>
    <xf numFmtId="0" fontId="2" fillId="0" borderId="76" xfId="0" applyFont="1" applyBorder="1" applyAlignment="1">
      <alignment horizontal="center" vertical="top" wrapText="1"/>
    </xf>
    <xf numFmtId="0" fontId="2" fillId="0" borderId="42" xfId="0" applyFont="1" applyBorder="1" applyAlignment="1">
      <alignment vertical="top" wrapText="1"/>
    </xf>
    <xf numFmtId="0" fontId="2" fillId="0" borderId="76" xfId="0" applyFont="1" applyBorder="1" applyAlignment="1">
      <alignment vertical="top" wrapText="1"/>
    </xf>
    <xf numFmtId="0" fontId="2" fillId="0" borderId="85" xfId="0" applyFont="1" applyBorder="1" applyAlignment="1">
      <alignment horizontal="center" vertical="top" wrapText="1"/>
    </xf>
    <xf numFmtId="0" fontId="2" fillId="0" borderId="86" xfId="0" applyFont="1" applyBorder="1" applyAlignment="1">
      <alignment horizontal="center" vertical="top" wrapText="1"/>
    </xf>
    <xf numFmtId="0" fontId="2" fillId="0" borderId="87" xfId="0" applyFont="1" applyBorder="1" applyAlignment="1">
      <alignment horizontal="center" vertical="top" wrapText="1"/>
    </xf>
    <xf numFmtId="0" fontId="2" fillId="12" borderId="42" xfId="0" applyFont="1" applyFill="1" applyBorder="1" applyAlignment="1">
      <alignment vertical="top" wrapText="1"/>
    </xf>
    <xf numFmtId="0" fontId="2" fillId="0" borderId="49" xfId="0" applyFont="1" applyBorder="1" applyAlignment="1">
      <alignment vertical="top" wrapText="1"/>
    </xf>
    <xf numFmtId="0" fontId="2" fillId="0" borderId="89" xfId="0" applyFont="1" applyBorder="1" applyAlignment="1">
      <alignment vertical="top" wrapText="1"/>
    </xf>
    <xf numFmtId="0" fontId="20" fillId="14" borderId="17" xfId="0" applyFont="1" applyFill="1" applyBorder="1" applyAlignment="1" applyProtection="1">
      <alignment horizontal="left" vertical="top"/>
      <protection locked="0"/>
    </xf>
    <xf numFmtId="0" fontId="20" fillId="14" borderId="46" xfId="0" applyFont="1" applyFill="1" applyBorder="1" applyAlignment="1" applyProtection="1">
      <alignment horizontal="left" vertical="top"/>
      <protection locked="0"/>
    </xf>
    <xf numFmtId="0" fontId="20" fillId="14" borderId="88" xfId="0" applyFont="1" applyFill="1" applyBorder="1" applyAlignment="1" applyProtection="1">
      <alignment horizontal="left" vertical="top"/>
      <protection locked="0"/>
    </xf>
    <xf numFmtId="0" fontId="20" fillId="14" borderId="77" xfId="0" applyFont="1" applyFill="1" applyBorder="1" applyAlignment="1" applyProtection="1">
      <alignment horizontal="left" vertical="top"/>
      <protection locked="0"/>
    </xf>
    <xf numFmtId="0" fontId="20" fillId="14" borderId="79" xfId="0" applyFont="1" applyFill="1" applyBorder="1" applyAlignment="1" applyProtection="1">
      <alignment horizontal="left" vertical="top"/>
      <protection locked="0"/>
    </xf>
    <xf numFmtId="0" fontId="20" fillId="14" borderId="14" xfId="0" applyFont="1" applyFill="1" applyBorder="1" applyAlignment="1" applyProtection="1">
      <alignment horizontal="left" vertical="top"/>
      <protection locked="0"/>
    </xf>
    <xf numFmtId="0" fontId="20" fillId="14" borderId="15" xfId="0" applyFont="1" applyFill="1" applyBorder="1" applyAlignment="1" applyProtection="1">
      <alignment horizontal="left" vertical="top"/>
      <protection locked="0"/>
    </xf>
    <xf numFmtId="0" fontId="20" fillId="14" borderId="72" xfId="0" applyFont="1" applyFill="1" applyBorder="1" applyAlignment="1" applyProtection="1">
      <alignment horizontal="left" vertical="top"/>
      <protection locked="0"/>
    </xf>
    <xf numFmtId="0" fontId="5" fillId="14" borderId="17" xfId="0" applyFont="1" applyFill="1" applyBorder="1" applyAlignment="1" applyProtection="1">
      <alignment horizontal="left" vertical="top" wrapText="1"/>
      <protection locked="0"/>
    </xf>
    <xf numFmtId="0" fontId="5" fillId="14" borderId="46" xfId="0" applyFont="1" applyFill="1" applyBorder="1" applyAlignment="1" applyProtection="1">
      <alignment horizontal="left" vertical="top" wrapText="1"/>
      <protection locked="0"/>
    </xf>
    <xf numFmtId="0" fontId="2" fillId="12" borderId="2" xfId="0" applyFont="1" applyFill="1" applyBorder="1" applyAlignment="1">
      <alignment horizontal="left" vertical="top" wrapText="1"/>
    </xf>
    <xf numFmtId="0" fontId="2" fillId="12" borderId="42" xfId="0" applyFont="1" applyFill="1" applyBorder="1" applyAlignment="1">
      <alignment horizontal="left" vertical="top" wrapText="1"/>
    </xf>
    <xf numFmtId="0" fontId="2" fillId="0" borderId="17" xfId="0" applyFont="1" applyBorder="1" applyAlignment="1">
      <alignment horizontal="left" vertical="top" wrapText="1"/>
    </xf>
    <xf numFmtId="0" fontId="2" fillId="0" borderId="34" xfId="0" applyFont="1" applyBorder="1" applyAlignment="1">
      <alignment horizontal="left" vertical="top" wrapText="1"/>
    </xf>
    <xf numFmtId="0" fontId="2" fillId="0" borderId="22" xfId="0" applyFont="1" applyBorder="1" applyAlignment="1">
      <alignment horizontal="left" vertical="top" wrapText="1"/>
    </xf>
    <xf numFmtId="0" fontId="2" fillId="0" borderId="36" xfId="0" applyFont="1" applyBorder="1" applyAlignment="1">
      <alignment horizontal="left" vertical="top" wrapText="1"/>
    </xf>
    <xf numFmtId="0" fontId="2" fillId="0" borderId="84" xfId="0" applyFont="1" applyBorder="1" applyAlignment="1">
      <alignment horizontal="left" vertical="top" wrapText="1"/>
    </xf>
    <xf numFmtId="0" fontId="2" fillId="0" borderId="32" xfId="0" applyFont="1" applyBorder="1" applyAlignment="1">
      <alignment horizontal="left" vertical="top" wrapText="1"/>
    </xf>
    <xf numFmtId="0" fontId="2" fillId="0" borderId="83" xfId="0" applyFont="1" applyBorder="1" applyAlignment="1">
      <alignment horizontal="left" vertical="top" wrapText="1"/>
    </xf>
    <xf numFmtId="0" fontId="20" fillId="14" borderId="24" xfId="0" applyFont="1" applyFill="1" applyBorder="1" applyAlignment="1" applyProtection="1">
      <alignment horizontal="left" vertical="top"/>
      <protection locked="0"/>
    </xf>
    <xf numFmtId="0" fontId="20" fillId="14" borderId="43" xfId="0" applyFont="1" applyFill="1" applyBorder="1" applyAlignment="1" applyProtection="1">
      <alignment horizontal="left" vertical="top"/>
      <protection locked="0"/>
    </xf>
    <xf numFmtId="0" fontId="20" fillId="14" borderId="69" xfId="0" applyFont="1" applyFill="1" applyBorder="1" applyAlignment="1" applyProtection="1">
      <alignment horizontal="left" vertical="top"/>
      <protection locked="0"/>
    </xf>
    <xf numFmtId="0" fontId="5" fillId="14" borderId="23" xfId="0" quotePrefix="1" applyFont="1" applyFill="1" applyBorder="1" applyAlignment="1">
      <alignment horizontal="left" vertical="top" wrapText="1"/>
    </xf>
    <xf numFmtId="0" fontId="5" fillId="14" borderId="45" xfId="0" quotePrefix="1" applyFont="1" applyFill="1" applyBorder="1" applyAlignment="1">
      <alignment horizontal="left" vertical="top" wrapText="1"/>
    </xf>
    <xf numFmtId="0" fontId="2" fillId="0" borderId="8" xfId="0" quotePrefix="1"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7" fillId="0" borderId="85" xfId="0" applyFont="1" applyBorder="1" applyAlignment="1">
      <alignment horizontal="center" vertical="top" wrapText="1"/>
    </xf>
    <xf numFmtId="0" fontId="27" fillId="0" borderId="86" xfId="0" applyFont="1" applyBorder="1" applyAlignment="1">
      <alignment horizontal="center" vertical="top" wrapText="1"/>
    </xf>
    <xf numFmtId="0" fontId="27" fillId="0" borderId="87" xfId="0" applyFont="1" applyBorder="1" applyAlignment="1">
      <alignment horizontal="center" vertical="top" wrapText="1"/>
    </xf>
    <xf numFmtId="0" fontId="2" fillId="12" borderId="1" xfId="0" applyFont="1" applyFill="1" applyBorder="1" applyAlignment="1">
      <alignment horizontal="left" vertical="top" wrapText="1"/>
    </xf>
    <xf numFmtId="0" fontId="2" fillId="12" borderId="64" xfId="0" applyFont="1" applyFill="1" applyBorder="1" applyAlignment="1">
      <alignment horizontal="left" vertical="top" wrapText="1"/>
    </xf>
    <xf numFmtId="0" fontId="11" fillId="0" borderId="34" xfId="0" applyFont="1" applyBorder="1" applyAlignment="1">
      <alignment horizontal="left" vertical="top" wrapText="1"/>
    </xf>
    <xf numFmtId="0" fontId="11" fillId="0" borderId="22" xfId="0" applyFont="1" applyBorder="1" applyAlignment="1">
      <alignment horizontal="left" vertical="top" wrapText="1"/>
    </xf>
    <xf numFmtId="0" fontId="11" fillId="0" borderId="36" xfId="0" applyFont="1" applyBorder="1" applyAlignment="1">
      <alignment horizontal="left" vertical="top" wrapText="1"/>
    </xf>
    <xf numFmtId="0" fontId="11" fillId="0" borderId="84" xfId="0" applyFont="1" applyBorder="1" applyAlignment="1">
      <alignment horizontal="left" vertical="top" wrapText="1"/>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5" fillId="0" borderId="49" xfId="0" applyFont="1" applyBorder="1" applyAlignment="1">
      <alignment horizontal="left" vertical="top" wrapText="1"/>
    </xf>
    <xf numFmtId="0" fontId="5" fillId="0" borderId="77" xfId="0" applyFont="1" applyBorder="1" applyAlignment="1">
      <alignment horizontal="left" vertical="top" wrapText="1"/>
    </xf>
    <xf numFmtId="0" fontId="5" fillId="0" borderId="79" xfId="0" applyFont="1" applyBorder="1" applyAlignment="1">
      <alignment horizontal="left" vertical="top" wrapText="1"/>
    </xf>
    <xf numFmtId="0" fontId="5" fillId="14" borderId="64" xfId="0" applyFont="1" applyFill="1" applyBorder="1" applyAlignment="1" applyProtection="1">
      <alignment horizontal="left" vertical="top" wrapText="1"/>
      <protection locked="0"/>
    </xf>
    <xf numFmtId="0" fontId="5" fillId="14" borderId="29" xfId="0" applyFont="1" applyFill="1" applyBorder="1" applyAlignment="1" applyProtection="1">
      <alignment horizontal="left" vertical="top" wrapText="1"/>
      <protection locked="0"/>
    </xf>
    <xf numFmtId="0" fontId="5" fillId="14" borderId="75" xfId="0" quotePrefix="1" applyFont="1" applyFill="1" applyBorder="1" applyAlignment="1" applyProtection="1">
      <alignment horizontal="left" vertical="top" wrapText="1"/>
      <protection locked="0"/>
    </xf>
    <xf numFmtId="0" fontId="5" fillId="14" borderId="78" xfId="0" quotePrefix="1" applyFont="1" applyFill="1" applyBorder="1" applyAlignment="1" applyProtection="1">
      <alignment horizontal="left" vertical="top" wrapText="1"/>
      <protection locked="0"/>
    </xf>
    <xf numFmtId="0" fontId="5" fillId="14" borderId="80" xfId="0" quotePrefix="1" applyFont="1" applyFill="1" applyBorder="1" applyAlignment="1" applyProtection="1">
      <alignment horizontal="left" vertical="top" wrapText="1"/>
      <protection locked="0"/>
    </xf>
    <xf numFmtId="0" fontId="2" fillId="0" borderId="0" xfId="0" applyFont="1" applyAlignment="1">
      <alignment horizontal="left" vertical="top"/>
    </xf>
    <xf numFmtId="0" fontId="3" fillId="0" borderId="0" xfId="0" applyFont="1" applyAlignment="1">
      <alignment horizontal="left" vertical="top" wrapText="1"/>
    </xf>
    <xf numFmtId="0" fontId="22" fillId="0" borderId="0" xfId="0" applyFont="1" applyAlignment="1">
      <alignment horizontal="left" vertical="top" wrapText="1"/>
    </xf>
    <xf numFmtId="0" fontId="2" fillId="13" borderId="14" xfId="0" applyFont="1" applyFill="1" applyBorder="1" applyAlignment="1">
      <alignment horizontal="center" vertical="top"/>
    </xf>
    <xf numFmtId="0" fontId="2" fillId="13" borderId="15" xfId="0" applyFont="1" applyFill="1" applyBorder="1" applyAlignment="1">
      <alignment horizontal="center" vertical="top"/>
    </xf>
    <xf numFmtId="0" fontId="2" fillId="13" borderId="16" xfId="0" applyFont="1" applyFill="1" applyBorder="1" applyAlignment="1">
      <alignment horizontal="center" vertical="top"/>
    </xf>
    <xf numFmtId="0" fontId="25" fillId="0" borderId="0" xfId="0" applyFont="1" applyAlignment="1">
      <alignment horizontal="left" vertical="top" wrapText="1"/>
    </xf>
    <xf numFmtId="0" fontId="28" fillId="0" borderId="34" xfId="0" applyFont="1" applyBorder="1" applyAlignment="1">
      <alignment vertical="top" wrapText="1"/>
    </xf>
    <xf numFmtId="0" fontId="28" fillId="0" borderId="34" xfId="0" applyFont="1" applyBorder="1" applyAlignment="1">
      <alignment horizontal="left" vertical="top" wrapText="1"/>
    </xf>
    <xf numFmtId="0" fontId="28" fillId="0" borderId="0" xfId="0" applyFont="1" applyAlignment="1">
      <alignment vertical="top" wrapText="1"/>
    </xf>
    <xf numFmtId="0" fontId="2" fillId="8" borderId="38" xfId="0" applyFont="1" applyFill="1" applyBorder="1" applyAlignment="1">
      <alignment vertical="top" wrapText="1"/>
    </xf>
    <xf numFmtId="0" fontId="2" fillId="8" borderId="39" xfId="0" applyFont="1" applyFill="1" applyBorder="1" applyAlignment="1">
      <alignment vertical="top" wrapText="1"/>
    </xf>
    <xf numFmtId="0" fontId="6" fillId="0" borderId="0" xfId="0" applyFont="1" applyAlignment="1">
      <alignment vertical="top" wrapText="1"/>
    </xf>
    <xf numFmtId="0" fontId="26" fillId="0" borderId="34" xfId="0" applyFont="1" applyBorder="1" applyAlignment="1">
      <alignment horizontal="left" vertical="top" wrapText="1"/>
    </xf>
    <xf numFmtId="0" fontId="2" fillId="13" borderId="7" xfId="0" applyFont="1" applyFill="1" applyBorder="1" applyAlignment="1">
      <alignment horizontal="center" vertical="top"/>
    </xf>
    <xf numFmtId="0" fontId="2" fillId="13" borderId="9" xfId="0" applyFont="1" applyFill="1" applyBorder="1" applyAlignment="1">
      <alignment horizontal="center" vertical="top"/>
    </xf>
    <xf numFmtId="0" fontId="2" fillId="0" borderId="0" xfId="0" applyFont="1" applyAlignment="1">
      <alignment vertical="top" wrapText="1"/>
    </xf>
    <xf numFmtId="0" fontId="38" fillId="10" borderId="50" xfId="0" applyFont="1" applyFill="1" applyBorder="1" applyAlignment="1">
      <alignment horizontal="center" vertical="top" wrapText="1"/>
    </xf>
    <xf numFmtId="0" fontId="38" fillId="10" borderId="25" xfId="0" applyFont="1" applyFill="1" applyBorder="1" applyAlignment="1">
      <alignment horizontal="center" vertical="top" wrapText="1"/>
    </xf>
    <xf numFmtId="0" fontId="38" fillId="10" borderId="14" xfId="0" applyFont="1" applyFill="1" applyBorder="1" applyAlignment="1">
      <alignment horizontal="center" vertical="top" wrapText="1"/>
    </xf>
    <xf numFmtId="0" fontId="38" fillId="10" borderId="16" xfId="0" applyFont="1" applyFill="1" applyBorder="1" applyAlignment="1">
      <alignment horizontal="center" vertical="top" wrapText="1"/>
    </xf>
    <xf numFmtId="0" fontId="38" fillId="10" borderId="34" xfId="0" applyFont="1" applyFill="1" applyBorder="1" applyAlignment="1">
      <alignment horizontal="left" vertical="top" wrapText="1"/>
    </xf>
    <xf numFmtId="0" fontId="38" fillId="10" borderId="0" xfId="0" applyFont="1" applyFill="1" applyAlignment="1">
      <alignment horizontal="left" vertical="top" wrapText="1"/>
    </xf>
    <xf numFmtId="0" fontId="38" fillId="10" borderId="22" xfId="0" applyFont="1" applyFill="1" applyBorder="1" applyAlignment="1">
      <alignment horizontal="left" vertical="top" wrapText="1"/>
    </xf>
    <xf numFmtId="0" fontId="38" fillId="10" borderId="42" xfId="0" applyFont="1" applyFill="1" applyBorder="1" applyAlignment="1">
      <alignment horizontal="center" vertical="top" wrapText="1"/>
    </xf>
    <xf numFmtId="0" fontId="38" fillId="10" borderId="32" xfId="0" applyFont="1" applyFill="1" applyBorder="1" applyAlignment="1">
      <alignment horizontal="left" vertical="top" wrapText="1"/>
    </xf>
    <xf numFmtId="0" fontId="38" fillId="10" borderId="27" xfId="0" applyFont="1" applyFill="1" applyBorder="1" applyAlignment="1">
      <alignment horizontal="left" vertical="top" wrapText="1"/>
    </xf>
    <xf numFmtId="0" fontId="38" fillId="10" borderId="17" xfId="0" applyFont="1" applyFill="1" applyBorder="1" applyAlignment="1">
      <alignment horizontal="center" vertical="top" wrapText="1"/>
    </xf>
    <xf numFmtId="0" fontId="38" fillId="10" borderId="23" xfId="0" applyFont="1" applyFill="1" applyBorder="1" applyAlignment="1">
      <alignment horizontal="center" vertical="top" wrapText="1"/>
    </xf>
    <xf numFmtId="0" fontId="38" fillId="10" borderId="67" xfId="0" applyFont="1" applyFill="1" applyBorder="1" applyAlignment="1">
      <alignment horizontal="center" vertical="top" wrapText="1"/>
    </xf>
    <xf numFmtId="0" fontId="38" fillId="10" borderId="66" xfId="0" applyFont="1" applyFill="1" applyBorder="1" applyAlignment="1">
      <alignment horizontal="center" vertical="top" wrapText="1"/>
    </xf>
    <xf numFmtId="0" fontId="38" fillId="10" borderId="18" xfId="0" applyFont="1" applyFill="1" applyBorder="1" applyAlignment="1">
      <alignment horizontal="center" vertical="top" wrapText="1"/>
    </xf>
    <xf numFmtId="0" fontId="38" fillId="10" borderId="19" xfId="0" applyFont="1" applyFill="1" applyBorder="1" applyAlignment="1">
      <alignment horizontal="center" vertical="top" wrapText="1"/>
    </xf>
    <xf numFmtId="0" fontId="38" fillId="10" borderId="71" xfId="0" applyFont="1" applyFill="1" applyBorder="1" applyAlignment="1">
      <alignment horizontal="center" vertical="top" wrapText="1"/>
    </xf>
    <xf numFmtId="0" fontId="38" fillId="10" borderId="15" xfId="0" applyFont="1" applyFill="1" applyBorder="1" applyAlignment="1">
      <alignment horizontal="center" vertical="top" wrapText="1"/>
    </xf>
    <xf numFmtId="0" fontId="38" fillId="10" borderId="14" xfId="6" applyFont="1" applyFill="1" applyBorder="1" applyAlignment="1">
      <alignment horizontal="center" vertical="top" wrapText="1"/>
    </xf>
    <xf numFmtId="0" fontId="38" fillId="10" borderId="16" xfId="6" applyFont="1" applyFill="1" applyBorder="1" applyAlignment="1">
      <alignment horizontal="center" vertical="top" wrapText="1"/>
    </xf>
    <xf numFmtId="0" fontId="38" fillId="10" borderId="50" xfId="0" applyFont="1" applyFill="1" applyBorder="1" applyAlignment="1">
      <alignment horizontal="left" vertical="top" wrapText="1"/>
    </xf>
    <xf numFmtId="0" fontId="38" fillId="10" borderId="43" xfId="0" applyFont="1" applyFill="1" applyBorder="1" applyAlignment="1">
      <alignment horizontal="left" vertical="top" wrapText="1"/>
    </xf>
    <xf numFmtId="0" fontId="38" fillId="10" borderId="25" xfId="0" applyFont="1" applyFill="1" applyBorder="1" applyAlignment="1">
      <alignment horizontal="left" vertical="top" wrapText="1"/>
    </xf>
  </cellXfs>
  <cellStyles count="9">
    <cellStyle name="Comma 2" xfId="7" xr:uid="{4F1CD36B-3165-4A1E-AF12-91CAF9A46EBC}"/>
    <cellStyle name="Hyperlink" xfId="1" builtinId="8"/>
    <cellStyle name="Komma" xfId="2" builtinId="3"/>
    <cellStyle name="Komma 2" xfId="4" xr:uid="{1DC67855-A3F2-4842-9429-069CC2DB0C61}"/>
    <cellStyle name="Komma 2 2" xfId="8" xr:uid="{FF43D327-B5C0-46FA-B226-902D2384A70B}"/>
    <cellStyle name="Normal 2" xfId="6" xr:uid="{9573C010-DBFC-4AEE-831D-BA45BCB0BCB3}"/>
    <cellStyle name="Standaard" xfId="0" builtinId="0"/>
    <cellStyle name="Standard 2" xfId="5" xr:uid="{4DA01CC9-49EB-470B-AD76-880FFBE6B42D}"/>
    <cellStyle name="Standard_Outline NIMs template 10-09-30" xfId="3" xr:uid="{00000000-0005-0000-0000-000003000000}"/>
  </cellStyles>
  <dxfs count="54">
    <dxf>
      <font>
        <b/>
        <i val="0"/>
      </font>
    </dxf>
    <dxf>
      <font>
        <color rgb="FFFF0000"/>
      </font>
    </dxf>
    <dxf>
      <font>
        <b/>
        <i val="0"/>
      </font>
    </dxf>
    <dxf>
      <font>
        <color rgb="FFFF0000"/>
      </font>
    </dxf>
    <dxf>
      <font>
        <b/>
        <i val="0"/>
      </font>
    </dxf>
    <dxf>
      <font>
        <color rgb="FFFF0000"/>
      </font>
    </dxf>
    <dxf>
      <font>
        <b/>
        <i val="0"/>
      </font>
    </dxf>
    <dxf>
      <font>
        <color rgb="FFFF0000"/>
      </font>
    </dxf>
    <dxf>
      <font>
        <color rgb="FFFF0000"/>
      </font>
    </dxf>
    <dxf>
      <font>
        <b/>
        <i val="0"/>
      </font>
    </dxf>
    <dxf>
      <font>
        <color rgb="FFFF0000"/>
      </font>
    </dxf>
    <dxf>
      <font>
        <b/>
        <i val="0"/>
      </font>
    </dxf>
    <dxf>
      <font>
        <color rgb="FFFF0000"/>
      </font>
    </dxf>
    <dxf>
      <font>
        <b/>
        <i val="0"/>
      </font>
    </dxf>
    <dxf>
      <font>
        <b/>
        <i val="0"/>
      </font>
    </dxf>
    <dxf>
      <font>
        <color rgb="FFFF0000"/>
      </font>
    </dxf>
    <dxf>
      <font>
        <color rgb="FFFF0000"/>
      </font>
    </dxf>
    <dxf>
      <font>
        <b/>
        <i val="0"/>
      </font>
    </dxf>
    <dxf>
      <font>
        <color rgb="FFFF0000"/>
      </font>
    </dxf>
    <dxf>
      <font>
        <b/>
        <i val="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b/>
        <i val="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FFFFCC"/>
      <color rgb="FF0000FF"/>
      <color rgb="FFFF99FF"/>
      <color rgb="FFFF66FF"/>
      <color rgb="FFCCCCFF"/>
      <color rgb="FFBCB7DE"/>
      <color rgb="FFC1B9DD"/>
      <color rgb="FFB59CDE"/>
      <color rgb="FFC2A4DD"/>
      <color rgb="FFABA0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ur-lex.europa.eu/legal-content/EN/TXT/?uri=CELEX%3A02019R0331-20240101" TargetMode="External"/><Relationship Id="rId2" Type="http://schemas.openxmlformats.org/officeDocument/2006/relationships/hyperlink" Target="https://eur-lex.europa.eu/legal-content/EN/TXT/PDF/?uri=CELEX:02019R1842-20220619" TargetMode="External"/><Relationship Id="rId1" Type="http://schemas.openxmlformats.org/officeDocument/2006/relationships/hyperlink" Target="http://ec.europa.eu/clima/policies/ets/monitoring/index_en.htm" TargetMode="External"/><Relationship Id="rId5" Type="http://schemas.openxmlformats.org/officeDocument/2006/relationships/printerSettings" Target="../printerSettings/printerSettings1.bin"/><Relationship Id="rId4" Type="http://schemas.openxmlformats.org/officeDocument/2006/relationships/hyperlink" Target="https://climate.ec.europa.eu/eu-action/carbon-markets/eu-emissions-trading-system-eu-ets/monitoring-reporting-and-verification_en"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eur-lex.europa.eu/legal-content/EN/TXT/PDF/?uri=OJ:L_202500772" TargetMode="External"/><Relationship Id="rId3" Type="http://schemas.openxmlformats.org/officeDocument/2006/relationships/hyperlink" Target="http://eur-lex.europa.eu/en/index.htm" TargetMode="External"/><Relationship Id="rId7" Type="http://schemas.openxmlformats.org/officeDocument/2006/relationships/hyperlink" Target="https://eur-lex.europa.eu/legal-content/EN/TXT/?uri=CELEX%3A02003L0087-20240301" TargetMode="External"/><Relationship Id="rId2" Type="http://schemas.openxmlformats.org/officeDocument/2006/relationships/hyperlink" Target="https://climate.ec.europa.eu/eu-action/eu-emissions-trading-system-eu-ets_en" TargetMode="External"/><Relationship Id="rId1" Type="http://schemas.openxmlformats.org/officeDocument/2006/relationships/hyperlink" Target="https://eur-lex.europa.eu/legal-content/EN/TXT/?uri=CELEX%3A02018R2067-20250622" TargetMode="External"/><Relationship Id="rId6" Type="http://schemas.openxmlformats.org/officeDocument/2006/relationships/hyperlink" Target="https://eur-lex.europa.eu/legal-content/EN/TXT/PDF/?uri=CELEX:02019R1842-20220619" TargetMode="External"/><Relationship Id="rId5" Type="http://schemas.openxmlformats.org/officeDocument/2006/relationships/hyperlink" Target="https://climate.ec.europa.eu/eu-action/carbon-markets/eu-emissions-trading-system-eu-ets/free-allocation/about-free-allocation_en" TargetMode="External"/><Relationship Id="rId4" Type="http://schemas.openxmlformats.org/officeDocument/2006/relationships/hyperlink" Target="https://climate.ec.europa.eu/eu-action/carbon-markets/eu-emissions-trading-system-eu-ets/monitoring-reporting-and-verification_en" TargetMode="External"/><Relationship Id="rId9"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8"/>
  <sheetViews>
    <sheetView tabSelected="1" topLeftCell="B1" zoomScale="114" zoomScaleNormal="114" workbookViewId="0">
      <selection activeCell="E56" sqref="E56:I56"/>
    </sheetView>
  </sheetViews>
  <sheetFormatPr defaultColWidth="9.21875" defaultRowHeight="13.2" x14ac:dyDescent="0.25"/>
  <cols>
    <col min="1" max="2" width="3.44140625" style="50" customWidth="1"/>
    <col min="3" max="3" width="31" style="50" customWidth="1"/>
    <col min="4" max="4" width="18.6640625" style="50" customWidth="1"/>
    <col min="5" max="5" width="18.77734375" style="50" customWidth="1"/>
    <col min="6" max="16384" width="9.21875" style="50"/>
  </cols>
  <sheetData>
    <row r="1" spans="1:9" ht="25.5" customHeight="1" x14ac:dyDescent="0.25">
      <c r="A1" s="96"/>
      <c r="B1" s="571" t="str">
        <f>Translations!$B$13</f>
        <v xml:space="preserve">VERIFICATION REPORT </v>
      </c>
      <c r="C1" s="572"/>
      <c r="D1" s="572"/>
      <c r="E1" s="572"/>
      <c r="F1" s="572"/>
      <c r="G1" s="572"/>
      <c r="H1" s="572"/>
      <c r="I1" s="572"/>
    </row>
    <row r="2" spans="1:9" ht="39.450000000000003" customHeight="1" x14ac:dyDescent="0.25">
      <c r="A2" s="96"/>
      <c r="B2" s="586" t="str">
        <f>Translations!$B$14</f>
        <v>For the verification of operator's climate-neutrality reports under Implementing Regulation 2019/1842 on Activity Level Changes  (ALCR)</v>
      </c>
      <c r="C2" s="587"/>
      <c r="D2" s="587"/>
      <c r="E2" s="587"/>
      <c r="F2" s="587"/>
      <c r="G2" s="587"/>
      <c r="H2" s="587"/>
      <c r="I2" s="587"/>
    </row>
    <row r="3" spans="1:9" ht="12.75" customHeight="1" thickBot="1" x14ac:dyDescent="0.3">
      <c r="A3" s="96"/>
      <c r="B3" s="538"/>
      <c r="C3" s="539"/>
      <c r="D3" s="539"/>
      <c r="E3" s="539"/>
      <c r="F3" s="539"/>
      <c r="G3" s="539"/>
      <c r="H3" s="539"/>
      <c r="I3" s="539"/>
    </row>
    <row r="4" spans="1:9" ht="19.95" customHeight="1" x14ac:dyDescent="0.25">
      <c r="A4" s="96"/>
      <c r="B4" s="573" t="str">
        <f>Translations!$B$15</f>
        <v>Before you use this file, please carry out the following steps:</v>
      </c>
      <c r="C4" s="574"/>
      <c r="D4" s="574"/>
      <c r="E4" s="574"/>
      <c r="F4" s="574"/>
      <c r="G4" s="574"/>
      <c r="H4" s="574"/>
      <c r="I4" s="575"/>
    </row>
    <row r="5" spans="1:9" ht="19.95" customHeight="1" x14ac:dyDescent="0.25">
      <c r="A5" s="96"/>
      <c r="B5" s="548" t="str">
        <f>Translations!$B$16</f>
        <v>(a)  Read carefully 'How to use this file'. These are the instructions for filling this template.</v>
      </c>
      <c r="C5" s="549"/>
      <c r="D5" s="549"/>
      <c r="E5" s="549"/>
      <c r="F5" s="549"/>
      <c r="G5" s="549"/>
      <c r="H5" s="549"/>
      <c r="I5" s="550"/>
    </row>
    <row r="6" spans="1:9" ht="31.05" customHeight="1" x14ac:dyDescent="0.25">
      <c r="A6" s="96"/>
      <c r="B6" s="548" t="str">
        <f>Translations!$B$17</f>
        <v>(b)  Identify the Competent Authority (CA) to which the operator whose report you are verifying has to submit the verified climate-neutrality report. Note that "Member State" here means all States which are participating in the EU ETS, not only EU Member States.</v>
      </c>
      <c r="C6" s="549"/>
      <c r="D6" s="549"/>
      <c r="E6" s="549"/>
      <c r="F6" s="549"/>
      <c r="G6" s="549"/>
      <c r="H6" s="549"/>
      <c r="I6" s="550"/>
    </row>
    <row r="7" spans="1:9" ht="30" customHeight="1" x14ac:dyDescent="0.25">
      <c r="A7" s="96"/>
      <c r="B7" s="548" t="str">
        <f>Translations!$B$18</f>
        <v>(c)  Check the CA's webpage or directly contact the CA in order to find out if you have the correct version of the template. The template version (in particular the reference file name) is clearly indicated at the bottoom of this page.</v>
      </c>
      <c r="C7" s="549"/>
      <c r="D7" s="549"/>
      <c r="E7" s="549"/>
      <c r="F7" s="549"/>
      <c r="G7" s="549"/>
      <c r="H7" s="549"/>
      <c r="I7" s="550"/>
    </row>
    <row r="8" spans="1:9" ht="30" customHeight="1" thickBot="1" x14ac:dyDescent="0.3">
      <c r="A8" s="96"/>
      <c r="B8" s="576" t="str">
        <f>Translations!$B$19</f>
        <v>(d) Some Member States may require you to use an alternative system, such as internet-based form instead of this spreadsheet. Check your Member State requirements. In this case the CA will provide further information to you.</v>
      </c>
      <c r="C8" s="577"/>
      <c r="D8" s="577"/>
      <c r="E8" s="577"/>
      <c r="F8" s="577"/>
      <c r="G8" s="577"/>
      <c r="H8" s="577"/>
      <c r="I8" s="578"/>
    </row>
    <row r="9" spans="1:9" ht="12.75" customHeight="1" x14ac:dyDescent="0.25">
      <c r="A9" s="96"/>
      <c r="B9" s="540"/>
      <c r="C9" s="541"/>
      <c r="D9" s="541"/>
      <c r="E9" s="541"/>
      <c r="F9" s="541"/>
      <c r="G9" s="541"/>
      <c r="H9" s="541"/>
      <c r="I9" s="541"/>
    </row>
    <row r="10" spans="1:9" x14ac:dyDescent="0.25">
      <c r="A10" s="96"/>
      <c r="B10" s="579" t="str">
        <f>Translations!$B$20</f>
        <v>Go to 'How to use this file'</v>
      </c>
      <c r="C10" s="579"/>
      <c r="D10" s="579"/>
      <c r="E10" s="579"/>
      <c r="F10" s="579"/>
      <c r="G10" s="579"/>
      <c r="H10" s="579"/>
      <c r="I10" s="579"/>
    </row>
    <row r="11" spans="1:9" ht="10.5" customHeight="1" thickBot="1" x14ac:dyDescent="0.3">
      <c r="A11" s="96"/>
      <c r="B11" s="538"/>
      <c r="C11" s="539"/>
      <c r="D11" s="539"/>
      <c r="E11" s="539"/>
      <c r="F11" s="539"/>
      <c r="G11" s="539"/>
      <c r="H11" s="539"/>
      <c r="I11" s="539"/>
    </row>
    <row r="12" spans="1:9" ht="13.8" x14ac:dyDescent="0.25">
      <c r="A12" s="96"/>
      <c r="B12" s="82"/>
      <c r="C12" s="542" t="str">
        <f>Translations!$B$21</f>
        <v>Guidelines and Conditions</v>
      </c>
      <c r="D12" s="542"/>
      <c r="E12" s="542"/>
      <c r="F12" s="542"/>
      <c r="G12" s="542"/>
      <c r="H12" s="542"/>
      <c r="I12" s="543"/>
    </row>
    <row r="13" spans="1:9" ht="10.5" customHeight="1" x14ac:dyDescent="0.25">
      <c r="A13" s="96"/>
      <c r="B13" s="83"/>
      <c r="C13" s="84"/>
      <c r="D13" s="84"/>
      <c r="E13" s="84"/>
      <c r="F13" s="84"/>
      <c r="G13" s="84"/>
      <c r="H13" s="84"/>
      <c r="I13" s="85"/>
    </row>
    <row r="14" spans="1:9" ht="223.2" customHeight="1" x14ac:dyDescent="0.25">
      <c r="A14" s="96"/>
      <c r="B14" s="83">
        <v>1</v>
      </c>
      <c r="C14" s="590" t="str">
        <f>Translations!$B$22</f>
        <v xml:space="preserve">Article 10a(1) of the EU ETS Directive, together with Article 22b of the FAR, stipulate that the level of free allocation shall be reduced by 20 % if the following conditions have been met:
a) operators of installations whose greenhouse gas emissions level is higher than the 80th percentile of emissions levels for the relevant product benchmarks (in 2016/2017) have not established a climate-neutrality plan (CNP) by May 2024 in accordance with Article 10b(4).
b) the operators under point (a) have not achieved the milestones and targets listed in the climate-neutrality plan for the period up to 31 December 2025, and each five-year period thereafter, and this has been confirmed by an accredited verifier.
c) the competent authority has checked the climate-neutrality plan and has deemed the content and format to be compliant with Regulation (EU) 2023/2441.
Article 10b(4) grants an additional 30% of free allocation to district heating installations in certain Member States, provided that they also establish a CNP, and that an investment volume equivalent to the value of that additional free allocation is invested to significantly reduce emissions before 2030.The conditions under points (b) and (c) also apply.
The Commission adopted Implementing Regulation (EU) 2023/2441 (hereinafter "the CNP Regulation"), which specifies the minimum content and format of the CNP. </v>
      </c>
      <c r="D14" s="590"/>
      <c r="E14" s="590"/>
      <c r="F14" s="590"/>
      <c r="G14" s="590"/>
      <c r="H14" s="590"/>
      <c r="I14" s="591"/>
    </row>
    <row r="15" spans="1:9" ht="18" customHeight="1" x14ac:dyDescent="0.25">
      <c r="A15" s="96"/>
      <c r="B15" s="83"/>
      <c r="C15" s="551" t="str">
        <f>Translations!$B$23</f>
        <v>The consolidated version of the Directive  can be downloaded from this link:</v>
      </c>
      <c r="D15" s="551"/>
      <c r="E15" s="551"/>
      <c r="F15" s="551"/>
      <c r="G15" s="551"/>
      <c r="H15" s="551"/>
      <c r="I15" s="580"/>
    </row>
    <row r="16" spans="1:9" ht="16.5" customHeight="1" x14ac:dyDescent="0.25">
      <c r="A16" s="96"/>
      <c r="B16" s="83"/>
      <c r="C16" s="581" t="str">
        <f>HYPERLINK(Translations!$B$24,Translations!$B$24)</f>
        <v>https://eur-lex.europa.eu/legal-content/EN/TXT/?uri=CELEX%3A02003L0087-20240301</v>
      </c>
      <c r="D16" s="582"/>
      <c r="E16" s="582"/>
      <c r="F16" s="582"/>
      <c r="G16" s="582"/>
      <c r="H16" s="582"/>
      <c r="I16" s="583"/>
    </row>
    <row r="17" spans="1:9" ht="16.5" customHeight="1" x14ac:dyDescent="0.25">
      <c r="A17" s="96"/>
      <c r="B17" s="83"/>
      <c r="C17" s="619" t="str">
        <f>Translations!$B$25</f>
        <v>The consolidated version of the Free Allocation Rules  can be downloaded from this link:</v>
      </c>
      <c r="D17" s="555"/>
      <c r="E17" s="555"/>
      <c r="F17" s="555"/>
      <c r="G17" s="555"/>
      <c r="H17" s="555"/>
      <c r="I17" s="556"/>
    </row>
    <row r="18" spans="1:9" s="70" customFormat="1" ht="16.5" customHeight="1" x14ac:dyDescent="0.25">
      <c r="A18" s="204"/>
      <c r="B18" s="230"/>
      <c r="C18" s="554" t="str">
        <f>Translations!$B$26</f>
        <v>https://eur-lex.europa.eu/legal-content/EN/TXT/?uri=CELEX%3A02019R0331-20240101</v>
      </c>
      <c r="D18" s="557"/>
      <c r="E18" s="557"/>
      <c r="F18" s="557"/>
      <c r="G18" s="557"/>
      <c r="H18" s="557"/>
      <c r="I18" s="558"/>
    </row>
    <row r="19" spans="1:9" ht="9" customHeight="1" x14ac:dyDescent="0.25">
      <c r="A19" s="96"/>
      <c r="B19" s="83"/>
      <c r="C19" s="156"/>
      <c r="D19" s="86"/>
      <c r="E19" s="84"/>
      <c r="F19" s="84"/>
      <c r="G19" s="84"/>
      <c r="H19" s="84"/>
      <c r="I19" s="85"/>
    </row>
    <row r="20" spans="1:9" ht="76.2" customHeight="1" x14ac:dyDescent="0.25">
      <c r="A20" s="96"/>
      <c r="B20" s="83">
        <v>2</v>
      </c>
      <c r="C20" s="551" t="str">
        <f>Translations!$B$27</f>
        <v xml:space="preserve">Article 3b of Implementing Regulation 2019/1842, as amended most recently by Implementing Regulation (EU) 2025/772 (hereinafter "the ALC Regulation") requires operators of installations that have submitted a climate-neutrality plan to draft a climate-neutrality report (CNR). The Regulation defines the minimum content and format of the CNR. The Regulation on adjustment of annual activity level data was amended in 2024. The consolidated version of  the ALCR and the amendment to the regulation can be downloaded from these two links: </v>
      </c>
      <c r="D20" s="552"/>
      <c r="E20" s="552"/>
      <c r="F20" s="552"/>
      <c r="G20" s="552"/>
      <c r="H20" s="552"/>
      <c r="I20" s="553"/>
    </row>
    <row r="21" spans="1:9" s="70" customFormat="1" ht="18.75" customHeight="1" x14ac:dyDescent="0.25">
      <c r="A21" s="204"/>
      <c r="B21" s="230"/>
      <c r="C21" s="554" t="str">
        <f>HYPERLINK(Translations!$B$28,Translations!$B$28)</f>
        <v>https://eur-lex.europa.eu/legal-content/EN/TXT/PDF/?uri=CELEX:02019R1842-20220619</v>
      </c>
      <c r="D21" s="555"/>
      <c r="E21" s="555"/>
      <c r="F21" s="555"/>
      <c r="G21" s="555"/>
      <c r="H21" s="555"/>
      <c r="I21" s="556"/>
    </row>
    <row r="22" spans="1:9" s="70" customFormat="1" ht="16.95" customHeight="1" x14ac:dyDescent="0.25">
      <c r="A22" s="204"/>
      <c r="B22" s="230"/>
      <c r="C22" s="554" t="str">
        <f>HYPERLINK(Translations!$B$29,Translations!$B$29)</f>
        <v>https://eur-lex.europa.eu/legal-content/EN/TXT/PDF/?uri=OJ:L_202500772</v>
      </c>
      <c r="D22" s="555"/>
      <c r="E22" s="555"/>
      <c r="F22" s="555"/>
      <c r="G22" s="555"/>
      <c r="H22" s="555"/>
      <c r="I22" s="556"/>
    </row>
    <row r="23" spans="1:9" ht="10.5" customHeight="1" x14ac:dyDescent="0.25">
      <c r="A23" s="96"/>
      <c r="B23" s="83"/>
      <c r="C23" s="156"/>
      <c r="D23" s="86"/>
      <c r="E23" s="84"/>
      <c r="F23" s="84"/>
      <c r="G23" s="84"/>
      <c r="H23" s="84"/>
      <c r="I23" s="85"/>
    </row>
    <row r="24" spans="1:9" ht="44.55" customHeight="1" x14ac:dyDescent="0.25">
      <c r="A24" s="96"/>
      <c r="B24" s="83">
        <v>3</v>
      </c>
      <c r="C24" s="564" t="str">
        <f>Translations!$B$30</f>
        <v xml:space="preserve">The Directive and FAR Article 22b require the achievement of milestones and targets to be verified by an accredited verifier.  The Accreditation and Verfication Regulation (AVR) defines further requirements for the verification of climate-neutrality reports and the achievement of milestones and targets. </v>
      </c>
      <c r="D24" s="564"/>
      <c r="E24" s="564"/>
      <c r="F24" s="564"/>
      <c r="G24" s="564"/>
      <c r="H24" s="564"/>
      <c r="I24" s="565"/>
    </row>
    <row r="25" spans="1:9" ht="17.55" customHeight="1" x14ac:dyDescent="0.25">
      <c r="A25" s="96"/>
      <c r="B25" s="83"/>
      <c r="C25" s="555" t="str">
        <f>Translations!$B$31</f>
        <v xml:space="preserve">The text of a consolidated version of the AVR, including amendments, can be downloaded from the following link: </v>
      </c>
      <c r="D25" s="584"/>
      <c r="E25" s="584"/>
      <c r="F25" s="584"/>
      <c r="G25" s="584"/>
      <c r="H25" s="584"/>
      <c r="I25" s="585"/>
    </row>
    <row r="26" spans="1:9" s="70" customFormat="1" ht="16.5" customHeight="1" x14ac:dyDescent="0.25">
      <c r="A26" s="204"/>
      <c r="B26" s="230"/>
      <c r="C26" s="554" t="str">
        <f>HYPERLINK(Translations!$B$32,Translations!$B$32)</f>
        <v>https://eur-lex.europa.eu/legal-content/EN/TXT/?uri=CELEX%3A02018R2067-20250622</v>
      </c>
      <c r="D26" s="555"/>
      <c r="E26" s="555"/>
      <c r="F26" s="555"/>
      <c r="G26" s="555"/>
      <c r="H26" s="555"/>
      <c r="I26" s="556"/>
    </row>
    <row r="27" spans="1:9" ht="10.5" customHeight="1" x14ac:dyDescent="0.25">
      <c r="A27" s="96"/>
      <c r="B27" s="83"/>
      <c r="C27" s="156"/>
      <c r="D27" s="156"/>
      <c r="E27" s="84"/>
      <c r="F27" s="84"/>
      <c r="G27" s="84"/>
      <c r="H27" s="84"/>
      <c r="I27" s="85"/>
    </row>
    <row r="28" spans="1:9" ht="30" customHeight="1" x14ac:dyDescent="0.25">
      <c r="A28" s="96"/>
      <c r="B28" s="83">
        <v>4</v>
      </c>
      <c r="C28" s="555" t="str">
        <f>Translations!$B$33</f>
        <v>Article 6 of the AVR spells out the objective of verification to ensure the reliability of  information and data submitted in reports related to the EU ETS:</v>
      </c>
      <c r="D28" s="555"/>
      <c r="E28" s="555"/>
      <c r="F28" s="555"/>
      <c r="G28" s="555"/>
      <c r="H28" s="555"/>
      <c r="I28" s="556"/>
    </row>
    <row r="29" spans="1:9" ht="78.75" customHeight="1" x14ac:dyDescent="0.25">
      <c r="A29" s="96"/>
      <c r="B29" s="83"/>
      <c r="C29" s="566" t="str">
        <f>Translations!$B$34</f>
        <v>"A verified emissions report, baseline data report, new entrant data report, annual activity level report or climate-neutrality report shall be reliable for users. It shall represent faithfully that, which it either purports to represent or may reasonably be expected to represent. 
The process of verifying an operator's or aircraft operator's report shall be an effective and reliable tool in support of quality assurance and quality control procedures, providing information upon which an operator or aircraft operator can act to improve performance in monitoring and reporting emissions or data relevant for free allocation."</v>
      </c>
      <c r="D29" s="566"/>
      <c r="E29" s="566"/>
      <c r="F29" s="566"/>
      <c r="G29" s="566"/>
      <c r="H29" s="566"/>
      <c r="I29" s="567"/>
    </row>
    <row r="30" spans="1:9" ht="10.5" customHeight="1" x14ac:dyDescent="0.25">
      <c r="A30" s="96"/>
      <c r="B30" s="83"/>
      <c r="C30" s="588"/>
      <c r="D30" s="588"/>
      <c r="E30" s="588"/>
      <c r="F30" s="588"/>
      <c r="G30" s="588"/>
      <c r="H30" s="588"/>
      <c r="I30" s="589"/>
    </row>
    <row r="31" spans="1:9" ht="42" customHeight="1" x14ac:dyDescent="0.25">
      <c r="A31" s="96"/>
      <c r="B31" s="83">
        <v>5</v>
      </c>
      <c r="C31" s="555" t="str">
        <f>Translations!$B$35</f>
        <v>Furthermore, in accordance with Annex V of Directive 2003/87/EC and AVR as updated, the verifier should apply a risk based approach with the aim of reaching a verification opinion providing reasonable assurance that the data report is free from material misstatements and that the report can be verified as satisfactory.</v>
      </c>
      <c r="D31" s="555"/>
      <c r="E31" s="555"/>
      <c r="F31" s="555"/>
      <c r="G31" s="555"/>
      <c r="H31" s="555"/>
      <c r="I31" s="556"/>
    </row>
    <row r="32" spans="1:9" ht="10.5" customHeight="1" x14ac:dyDescent="0.25">
      <c r="A32" s="96"/>
      <c r="B32" s="83"/>
      <c r="C32" s="156"/>
      <c r="D32" s="156"/>
      <c r="E32" s="156"/>
      <c r="F32" s="156"/>
      <c r="G32" s="156"/>
      <c r="H32" s="156"/>
      <c r="I32" s="155"/>
    </row>
    <row r="33" spans="1:9" ht="27.75" customHeight="1" x14ac:dyDescent="0.25">
      <c r="A33" s="96"/>
      <c r="B33" s="83">
        <v>6</v>
      </c>
      <c r="C33" s="555" t="str">
        <f>Translations!$B$36</f>
        <v>Article 27(1) of AVR as updated states that the conclusions on the verification of the operator's climate-neutrality report and the verification opinion are submitted in a verification report:</v>
      </c>
      <c r="D33" s="555"/>
      <c r="E33" s="555"/>
      <c r="F33" s="555"/>
      <c r="G33" s="555"/>
      <c r="H33" s="555"/>
      <c r="I33" s="556"/>
    </row>
    <row r="34" spans="1:9" ht="27" customHeight="1" x14ac:dyDescent="0.25">
      <c r="A34" s="96"/>
      <c r="B34" s="83"/>
      <c r="C34" s="566" t="str">
        <f>Translations!$B$37</f>
        <v>Based on the information collected during the verification, the verifier shall issue a verification report to the operator on the climate-neutrality report that was subject to that verification.</v>
      </c>
      <c r="D34" s="566"/>
      <c r="E34" s="566"/>
      <c r="F34" s="566"/>
      <c r="G34" s="566"/>
      <c r="H34" s="566"/>
      <c r="I34" s="567"/>
    </row>
    <row r="35" spans="1:9" ht="10.5" customHeight="1" x14ac:dyDescent="0.25">
      <c r="A35" s="96"/>
      <c r="B35" s="83"/>
      <c r="C35" s="156"/>
      <c r="D35" s="156"/>
      <c r="E35" s="156"/>
      <c r="F35" s="156"/>
      <c r="G35" s="156"/>
      <c r="H35" s="156"/>
      <c r="I35" s="155"/>
    </row>
    <row r="36" spans="1:9" x14ac:dyDescent="0.25">
      <c r="A36" s="96"/>
      <c r="B36" s="83">
        <v>7</v>
      </c>
      <c r="C36" s="555" t="str">
        <f>Translations!$B$38</f>
        <v xml:space="preserve">Article 27 (2) of AVR requires that: </v>
      </c>
      <c r="D36" s="555"/>
      <c r="E36" s="555"/>
      <c r="F36" s="555"/>
      <c r="G36" s="555"/>
      <c r="H36" s="555"/>
      <c r="I36" s="556"/>
    </row>
    <row r="37" spans="1:9" ht="28.5" customHeight="1" x14ac:dyDescent="0.25">
      <c r="A37" s="96"/>
      <c r="B37" s="83"/>
      <c r="C37" s="566" t="str">
        <f>Translations!$B$39</f>
        <v>The operator  shall submit the verification report to the competent authority together with the operator’s climate-neutrality report</v>
      </c>
      <c r="D37" s="566"/>
      <c r="E37" s="566"/>
      <c r="F37" s="566"/>
      <c r="G37" s="566"/>
      <c r="H37" s="566"/>
      <c r="I37" s="567"/>
    </row>
    <row r="38" spans="1:9" ht="10.5" customHeight="1" x14ac:dyDescent="0.25">
      <c r="A38" s="96"/>
      <c r="B38" s="83"/>
      <c r="C38" s="156"/>
      <c r="D38" s="156"/>
      <c r="E38" s="156"/>
      <c r="F38" s="156"/>
      <c r="G38" s="156"/>
      <c r="H38" s="156"/>
      <c r="I38" s="155"/>
    </row>
    <row r="39" spans="1:9" ht="68.25" customHeight="1" x14ac:dyDescent="0.25">
      <c r="A39" s="96"/>
      <c r="B39" s="83">
        <v>8</v>
      </c>
      <c r="C39" s="555" t="str">
        <f>Translations!$B$40</f>
        <v>This file constitutes the Verification Report template that has been developed by the Commission as part of a series of guidance documents and electronic templates supporting an EU-wide harmonised interpretation of AVR as updated, the FAR and ALCR. The template aims to provide a standardised, harmonised and consistent way of reporting on the verification of the operator's annual activity level report. This Verification Report template represents the views of the Commission services at the time of publication.</v>
      </c>
      <c r="D39" s="555"/>
      <c r="E39" s="555"/>
      <c r="F39" s="555"/>
      <c r="G39" s="555"/>
      <c r="H39" s="555"/>
      <c r="I39" s="556"/>
    </row>
    <row r="40" spans="1:9" ht="71.7" customHeight="1" x14ac:dyDescent="0.25">
      <c r="A40" s="96"/>
      <c r="B40" s="83"/>
      <c r="C40" s="620" t="str">
        <f>Translations!$B$41</f>
        <v>This is the final version of the Climate-Neutrality Verification Report template, dated February 2026</v>
      </c>
      <c r="D40" s="621"/>
      <c r="E40" s="621"/>
      <c r="F40" s="621"/>
      <c r="G40" s="621"/>
      <c r="H40" s="621"/>
      <c r="I40" s="622"/>
    </row>
    <row r="41" spans="1:9" ht="10.5" customHeight="1" x14ac:dyDescent="0.25">
      <c r="A41" s="96"/>
      <c r="B41" s="83"/>
      <c r="C41" s="156"/>
      <c r="D41" s="156"/>
      <c r="E41" s="156"/>
      <c r="F41" s="156"/>
      <c r="G41" s="156"/>
      <c r="H41" s="156"/>
      <c r="I41" s="155"/>
    </row>
    <row r="42" spans="1:9" ht="39" customHeight="1" x14ac:dyDescent="0.25">
      <c r="A42" s="96"/>
      <c r="B42" s="83">
        <v>9</v>
      </c>
      <c r="C42" s="555" t="str">
        <f>Translations!$B$42</f>
        <v>The CNR verification report template has been produced to comply with the requirements of Article 27 of the AVR, the harmonised standards referred to in Article 4 of the AVR (EN ISO 14065), and the specific requirements for financial assurance based verifiers. It is based on these requirements and acknowledged best practice.</v>
      </c>
      <c r="D42" s="555"/>
      <c r="E42" s="555"/>
      <c r="F42" s="555"/>
      <c r="G42" s="555"/>
      <c r="H42" s="555"/>
      <c r="I42" s="556"/>
    </row>
    <row r="43" spans="1:9" ht="10.5" customHeight="1" x14ac:dyDescent="0.25">
      <c r="A43" s="96"/>
      <c r="B43" s="83"/>
      <c r="C43" s="156"/>
      <c r="D43" s="156"/>
      <c r="E43" s="156"/>
      <c r="F43" s="156"/>
      <c r="G43" s="156"/>
      <c r="H43" s="156"/>
      <c r="I43" s="155"/>
    </row>
    <row r="44" spans="1:9" ht="38.25" customHeight="1" x14ac:dyDescent="0.25">
      <c r="A44" s="96"/>
      <c r="B44" s="83">
        <v>10</v>
      </c>
      <c r="C44" s="555" t="str">
        <f>Translations!$B$43</f>
        <v>Guidance on the content of this CNR verification report template is given within the template and in GD11 on climate-neutrality plans. Please consult the guidance in this template when completing the verification report template.</v>
      </c>
      <c r="D44" s="555"/>
      <c r="E44" s="555"/>
      <c r="F44" s="555"/>
      <c r="G44" s="555"/>
      <c r="H44" s="555"/>
      <c r="I44" s="556"/>
    </row>
    <row r="45" spans="1:9" ht="10.5" customHeight="1" x14ac:dyDescent="0.25">
      <c r="A45" s="96"/>
      <c r="B45" s="83"/>
      <c r="C45" s="555"/>
      <c r="D45" s="555"/>
      <c r="E45" s="555"/>
      <c r="F45" s="555"/>
      <c r="G45" s="555"/>
      <c r="H45" s="555"/>
      <c r="I45" s="556"/>
    </row>
    <row r="46" spans="1:9" ht="27" customHeight="1" x14ac:dyDescent="0.25">
      <c r="A46" s="96"/>
      <c r="B46" s="83">
        <v>11</v>
      </c>
      <c r="C46" s="555" t="str">
        <f>Translations!$B$44</f>
        <v>All guidance documents and templates developed by the Commission Services on the FAR and ALCR can be found at the bottom of the following page:</v>
      </c>
      <c r="D46" s="555"/>
      <c r="E46" s="555"/>
      <c r="F46" s="555"/>
      <c r="G46" s="555"/>
      <c r="H46" s="555"/>
      <c r="I46" s="556"/>
    </row>
    <row r="47" spans="1:9" ht="30" customHeight="1" x14ac:dyDescent="0.25">
      <c r="A47" s="96"/>
      <c r="B47" s="83"/>
      <c r="C47" s="581" t="str">
        <f>HYPERLINK(Translations!$B$45,Translations!$B$45)</f>
        <v>https://climate.ec.europa.eu/eu-action/carbon-markets/eu-emissions-trading-system-eu-ets/free-allocation/about-free-allocation_en</v>
      </c>
      <c r="D47" s="582"/>
      <c r="E47" s="582"/>
      <c r="F47" s="582"/>
      <c r="G47" s="582"/>
      <c r="H47" s="582"/>
      <c r="I47" s="583"/>
    </row>
    <row r="48" spans="1:9" ht="10.5" customHeight="1" x14ac:dyDescent="0.25">
      <c r="A48" s="96"/>
      <c r="B48" s="83"/>
      <c r="C48" s="555"/>
      <c r="D48" s="555"/>
      <c r="E48" s="555"/>
      <c r="F48" s="555"/>
      <c r="G48" s="555"/>
      <c r="H48" s="555"/>
      <c r="I48" s="556"/>
    </row>
    <row r="49" spans="1:9" ht="25.95" customHeight="1" x14ac:dyDescent="0.25">
      <c r="A49" s="96"/>
      <c r="B49" s="83">
        <v>12</v>
      </c>
      <c r="C49" s="555" t="str">
        <f>Translations!$B$46</f>
        <v>All guidance documents and templates developed by the Commission Services on the AVR can be found at  the bottom of the following page:</v>
      </c>
      <c r="D49" s="555"/>
      <c r="E49" s="555"/>
      <c r="F49" s="555"/>
      <c r="G49" s="555"/>
      <c r="H49" s="555"/>
      <c r="I49" s="556"/>
    </row>
    <row r="50" spans="1:9" ht="31.5" customHeight="1" thickBot="1" x14ac:dyDescent="0.3">
      <c r="A50" s="96"/>
      <c r="B50" s="83"/>
      <c r="C50" s="581" t="str">
        <f>HYPERLINK(Translations!$B$47,Translations!$B$47)</f>
        <v>https://climate.ec.europa.eu/eu-action/carbon-markets/eu-emissions-trading-system-eu-ets/monitoring-reporting-and-verification_en</v>
      </c>
      <c r="D50" s="582"/>
      <c r="E50" s="582"/>
      <c r="F50" s="582"/>
      <c r="G50" s="582"/>
      <c r="H50" s="582"/>
      <c r="I50" s="583"/>
    </row>
    <row r="51" spans="1:9" ht="15.75" customHeight="1" x14ac:dyDescent="0.25">
      <c r="A51" s="96"/>
      <c r="B51" s="570"/>
      <c r="C51" s="541"/>
      <c r="D51" s="541"/>
      <c r="E51" s="541"/>
      <c r="F51" s="541"/>
      <c r="G51" s="541"/>
      <c r="H51" s="541"/>
      <c r="I51" s="541"/>
    </row>
    <row r="52" spans="1:9" ht="26.25" customHeight="1" x14ac:dyDescent="0.25">
      <c r="A52" s="96"/>
      <c r="B52" s="612" t="str">
        <f>Translations!$B$48</f>
        <v>Information sources</v>
      </c>
      <c r="C52" s="552"/>
      <c r="D52" s="552"/>
      <c r="E52" s="552"/>
      <c r="F52" s="552"/>
      <c r="G52" s="552"/>
      <c r="H52" s="552"/>
      <c r="I52" s="552"/>
    </row>
    <row r="53" spans="1:9" ht="18.75" customHeight="1" thickBot="1" x14ac:dyDescent="0.3">
      <c r="A53" s="96"/>
      <c r="B53" s="613" t="str">
        <f>Translations!$B$49</f>
        <v>EU Websites:</v>
      </c>
      <c r="C53" s="552"/>
      <c r="D53" s="552"/>
      <c r="E53" s="552"/>
      <c r="F53" s="552"/>
      <c r="G53" s="552"/>
      <c r="H53" s="552"/>
      <c r="I53" s="552"/>
    </row>
    <row r="54" spans="1:9" ht="18.75" customHeight="1" x14ac:dyDescent="0.25">
      <c r="A54" s="96"/>
      <c r="B54" s="87" t="s">
        <v>88</v>
      </c>
      <c r="C54" s="608" t="str">
        <f>Translations!$B$50</f>
        <v>EU Legistlation:</v>
      </c>
      <c r="D54" s="608"/>
      <c r="E54" s="559" t="str">
        <f>HYPERLINK(Translations!$B$51,Translations!$B$51)</f>
        <v>http://eur-lex.europa.eu/en/index.htm</v>
      </c>
      <c r="F54" s="541"/>
      <c r="G54" s="541"/>
      <c r="H54" s="541"/>
      <c r="I54" s="560"/>
    </row>
    <row r="55" spans="1:9" ht="30.75" customHeight="1" x14ac:dyDescent="0.25">
      <c r="A55" s="96"/>
      <c r="B55" s="88" t="s">
        <v>88</v>
      </c>
      <c r="C55" s="551" t="str">
        <f>Translations!$B$52</f>
        <v>EU ETS general:</v>
      </c>
      <c r="D55" s="609"/>
      <c r="E55" s="561" t="str">
        <f>HYPERLINK(Translations!$B$53,Translations!$B$53)</f>
        <v>https://climate.ec.europa.eu/eu-action/eu-emissions-trading-system-eu-ets_en</v>
      </c>
      <c r="F55" s="552"/>
      <c r="G55" s="552"/>
      <c r="H55" s="552"/>
      <c r="I55" s="553"/>
    </row>
    <row r="56" spans="1:9" ht="52.95" customHeight="1" thickBot="1" x14ac:dyDescent="0.3">
      <c r="A56" s="96"/>
      <c r="B56" s="89" t="s">
        <v>88</v>
      </c>
      <c r="C56" s="610" t="str">
        <f>Translations!$B$54</f>
        <v xml:space="preserve">Monitoring and Reporting in the EU ETS: 
    </v>
      </c>
      <c r="D56" s="611"/>
      <c r="E56" s="562" t="str">
        <f>HYPERLINK(Translations!$B$47,Translations!$B$47)</f>
        <v>https://climate.ec.europa.eu/eu-action/carbon-markets/eu-emissions-trading-system-eu-ets/monitoring-reporting-and-verification_en</v>
      </c>
      <c r="F56" s="539"/>
      <c r="G56" s="539"/>
      <c r="H56" s="539"/>
      <c r="I56" s="563"/>
    </row>
    <row r="57" spans="1:9" ht="18.75" customHeight="1" thickBot="1" x14ac:dyDescent="0.3">
      <c r="A57" s="96"/>
      <c r="B57" s="613" t="str">
        <f>Translations!$B$55</f>
        <v>Other websites:</v>
      </c>
      <c r="C57" s="552"/>
      <c r="D57" s="552"/>
      <c r="E57" s="552"/>
      <c r="F57" s="552"/>
      <c r="G57" s="552"/>
      <c r="H57" s="552"/>
      <c r="I57" s="552"/>
    </row>
    <row r="58" spans="1:9" ht="18.75" customHeight="1" x14ac:dyDescent="0.25">
      <c r="A58" s="96"/>
      <c r="B58" s="90" t="s">
        <v>88</v>
      </c>
      <c r="C58" s="546" t="s">
        <v>569</v>
      </c>
      <c r="D58" s="546"/>
      <c r="E58" s="546"/>
      <c r="F58" s="546"/>
      <c r="G58" s="546"/>
      <c r="H58" s="546"/>
      <c r="I58" s="547"/>
    </row>
    <row r="59" spans="1:9" ht="18.75" customHeight="1" x14ac:dyDescent="0.25">
      <c r="A59" s="96"/>
      <c r="B59" s="91" t="s">
        <v>88</v>
      </c>
      <c r="C59" s="544" t="s">
        <v>88</v>
      </c>
      <c r="D59" s="544"/>
      <c r="E59" s="544"/>
      <c r="F59" s="544"/>
      <c r="G59" s="544"/>
      <c r="H59" s="544"/>
      <c r="I59" s="545"/>
    </row>
    <row r="60" spans="1:9" ht="18.75" customHeight="1" thickBot="1" x14ac:dyDescent="0.3">
      <c r="A60" s="96"/>
      <c r="B60" s="92" t="s">
        <v>88</v>
      </c>
      <c r="C60" s="568" t="s">
        <v>88</v>
      </c>
      <c r="D60" s="568"/>
      <c r="E60" s="568"/>
      <c r="F60" s="568"/>
      <c r="G60" s="568"/>
      <c r="H60" s="568"/>
      <c r="I60" s="569"/>
    </row>
    <row r="61" spans="1:9" ht="18.75" customHeight="1" thickBot="1" x14ac:dyDescent="0.3">
      <c r="A61" s="96"/>
      <c r="B61" s="538" t="str">
        <f>Translations!$B$59</f>
        <v>Helpdesk:</v>
      </c>
      <c r="C61" s="539"/>
      <c r="D61" s="539"/>
      <c r="E61" s="539"/>
      <c r="F61" s="539"/>
      <c r="G61" s="539"/>
      <c r="H61" s="539"/>
      <c r="I61" s="539"/>
    </row>
    <row r="62" spans="1:9" ht="18.75" customHeight="1" thickBot="1" x14ac:dyDescent="0.3">
      <c r="A62" s="96"/>
      <c r="B62" s="90" t="s">
        <v>88</v>
      </c>
      <c r="C62" s="617" t="str">
        <f>Translations!$B$60</f>
        <v>&lt;Help desk link to be provided by Member State, if relevant&gt;</v>
      </c>
      <c r="D62" s="617"/>
      <c r="E62" s="617"/>
      <c r="F62" s="617"/>
      <c r="G62" s="617"/>
      <c r="H62" s="617"/>
      <c r="I62" s="618"/>
    </row>
    <row r="63" spans="1:9" x14ac:dyDescent="0.25">
      <c r="A63" s="96"/>
      <c r="B63" s="570"/>
      <c r="C63" s="541"/>
      <c r="D63" s="541"/>
      <c r="E63" s="541"/>
      <c r="F63" s="541"/>
      <c r="G63" s="541"/>
      <c r="H63" s="541"/>
      <c r="I63" s="541"/>
    </row>
    <row r="64" spans="1:9" ht="18.75" customHeight="1" thickBot="1" x14ac:dyDescent="0.3">
      <c r="A64" s="96"/>
      <c r="B64" s="538" t="str">
        <f>Translations!$B$61</f>
        <v>Member State-specific guidance is listed here:</v>
      </c>
      <c r="C64" s="539"/>
      <c r="D64" s="539"/>
      <c r="E64" s="539"/>
      <c r="F64" s="539"/>
      <c r="G64" s="539"/>
      <c r="H64" s="539"/>
      <c r="I64" s="539"/>
    </row>
    <row r="65" spans="1:9" ht="12.75" customHeight="1" x14ac:dyDescent="0.25">
      <c r="A65" s="96"/>
      <c r="B65" s="605"/>
      <c r="C65" s="606"/>
      <c r="D65" s="606"/>
      <c r="E65" s="606"/>
      <c r="F65" s="606"/>
      <c r="G65" s="606"/>
      <c r="H65" s="606"/>
      <c r="I65" s="607"/>
    </row>
    <row r="66" spans="1:9" ht="12.75" customHeight="1" x14ac:dyDescent="0.25">
      <c r="A66" s="96"/>
      <c r="B66" s="594"/>
      <c r="C66" s="552"/>
      <c r="D66" s="552"/>
      <c r="E66" s="552"/>
      <c r="F66" s="552"/>
      <c r="G66" s="552"/>
      <c r="H66" s="552"/>
      <c r="I66" s="553"/>
    </row>
    <row r="67" spans="1:9" ht="12.75" customHeight="1" x14ac:dyDescent="0.25">
      <c r="A67" s="96"/>
      <c r="B67" s="594"/>
      <c r="C67" s="552"/>
      <c r="D67" s="552"/>
      <c r="E67" s="552"/>
      <c r="F67" s="552"/>
      <c r="G67" s="552"/>
      <c r="H67" s="552"/>
      <c r="I67" s="553"/>
    </row>
    <row r="68" spans="1:9" ht="12.75" customHeight="1" x14ac:dyDescent="0.25">
      <c r="A68" s="96"/>
      <c r="B68" s="594"/>
      <c r="C68" s="552"/>
      <c r="D68" s="552"/>
      <c r="E68" s="552"/>
      <c r="F68" s="552"/>
      <c r="G68" s="552"/>
      <c r="H68" s="552"/>
      <c r="I68" s="553"/>
    </row>
    <row r="69" spans="1:9" ht="12.75" customHeight="1" x14ac:dyDescent="0.25">
      <c r="A69" s="96"/>
      <c r="B69" s="594"/>
      <c r="C69" s="552"/>
      <c r="D69" s="552"/>
      <c r="E69" s="552"/>
      <c r="F69" s="552"/>
      <c r="G69" s="552"/>
      <c r="H69" s="552"/>
      <c r="I69" s="553"/>
    </row>
    <row r="70" spans="1:9" ht="12.75" customHeight="1" x14ac:dyDescent="0.25">
      <c r="A70" s="96"/>
      <c r="B70" s="594"/>
      <c r="C70" s="552"/>
      <c r="D70" s="552"/>
      <c r="E70" s="552"/>
      <c r="F70" s="552"/>
      <c r="G70" s="552"/>
      <c r="H70" s="552"/>
      <c r="I70" s="553"/>
    </row>
    <row r="71" spans="1:9" ht="12.75" customHeight="1" x14ac:dyDescent="0.25">
      <c r="A71" s="96"/>
      <c r="B71" s="594"/>
      <c r="C71" s="552"/>
      <c r="D71" s="552"/>
      <c r="E71" s="552"/>
      <c r="F71" s="552"/>
      <c r="G71" s="552"/>
      <c r="H71" s="552"/>
      <c r="I71" s="553"/>
    </row>
    <row r="72" spans="1:9" ht="12.75" customHeight="1" x14ac:dyDescent="0.25">
      <c r="A72" s="96"/>
      <c r="B72" s="594"/>
      <c r="C72" s="552"/>
      <c r="D72" s="552"/>
      <c r="E72" s="552"/>
      <c r="F72" s="552"/>
      <c r="G72" s="552"/>
      <c r="H72" s="552"/>
      <c r="I72" s="553"/>
    </row>
    <row r="73" spans="1:9" ht="12.75" customHeight="1" x14ac:dyDescent="0.25">
      <c r="A73" s="96"/>
      <c r="B73" s="594"/>
      <c r="C73" s="552"/>
      <c r="D73" s="552"/>
      <c r="E73" s="552"/>
      <c r="F73" s="552"/>
      <c r="G73" s="552"/>
      <c r="H73" s="552"/>
      <c r="I73" s="553"/>
    </row>
    <row r="74" spans="1:9" ht="12.75" customHeight="1" thickBot="1" x14ac:dyDescent="0.3">
      <c r="A74" s="96"/>
      <c r="B74" s="595"/>
      <c r="C74" s="539"/>
      <c r="D74" s="539"/>
      <c r="E74" s="539"/>
      <c r="F74" s="539"/>
      <c r="G74" s="539"/>
      <c r="H74" s="539"/>
      <c r="I74" s="563"/>
    </row>
    <row r="75" spans="1:9" ht="13.8" thickBot="1" x14ac:dyDescent="0.3">
      <c r="A75" s="96"/>
      <c r="B75" s="592"/>
      <c r="C75" s="593"/>
      <c r="D75" s="593"/>
      <c r="E75" s="593"/>
      <c r="F75" s="593"/>
      <c r="G75" s="593"/>
      <c r="H75" s="593"/>
      <c r="I75" s="593"/>
    </row>
    <row r="76" spans="1:9" customFormat="1" x14ac:dyDescent="0.25">
      <c r="A76" s="97"/>
      <c r="B76" s="614" t="str">
        <f>Translations!$B$62</f>
        <v>Language version:</v>
      </c>
      <c r="C76" s="615"/>
      <c r="D76" s="615"/>
      <c r="E76" s="616"/>
      <c r="F76" s="599" t="str">
        <f>VersionDocumentation!$B$5</f>
        <v>English</v>
      </c>
      <c r="G76" s="600"/>
      <c r="H76" s="600"/>
      <c r="I76" s="601"/>
    </row>
    <row r="77" spans="1:9" customFormat="1" ht="13.8" thickBot="1" x14ac:dyDescent="0.3">
      <c r="A77" s="97"/>
      <c r="B77" s="596" t="str">
        <f>Translations!$B$63</f>
        <v>Reference filename:</v>
      </c>
      <c r="C77" s="597"/>
      <c r="D77" s="597"/>
      <c r="E77" s="598"/>
      <c r="F77" s="602" t="str">
        <f>VersionDocumentation!$C$3</f>
        <v>VR P4 CNR_COM_en_060226.xls</v>
      </c>
      <c r="G77" s="603"/>
      <c r="H77" s="603"/>
      <c r="I77" s="604"/>
    </row>
    <row r="78" spans="1:9" x14ac:dyDescent="0.25">
      <c r="B78" s="157"/>
      <c r="C78" s="201"/>
      <c r="D78" s="201"/>
      <c r="E78" s="201"/>
      <c r="F78" s="201"/>
      <c r="G78" s="201"/>
      <c r="H78" s="201"/>
      <c r="I78" s="201"/>
    </row>
  </sheetData>
  <sheetProtection sheet="1" formatCells="0" formatColumns="0" formatRows="0"/>
  <customSheetViews>
    <customSheetView guid="{3EE4370E-84AC-4220-AECA-2B19C5F3775F}" scale="125" showPageBreaks="1" fitToPage="1" printArea="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 guid="{A54031ED-59E9-4190-9F48-094FDC80E5C8}" scale="125" fitToPage="1">
      <selection activeCell="A5" sqref="A5:B5"/>
      <pageMargins left="0.74803149606299213" right="0.74803149606299213" top="0.94488188976377963" bottom="0.78740157480314965" header="0.23622047244094491" footer="0.47244094488188981"/>
      <pageSetup paperSize="9" scale="78" fitToHeight="2" orientation="portrait"/>
      <headerFooter alignWithMargins="0">
        <oddFooter>&amp;L&amp;F/
&amp;A&amp;C&amp;P/&amp;N&amp;RPrinted : &amp;D/&amp;T</oddFooter>
      </headerFooter>
    </customSheetView>
  </customSheetViews>
  <mergeCells count="73">
    <mergeCell ref="C62:I62"/>
    <mergeCell ref="C17:I17"/>
    <mergeCell ref="C28:I28"/>
    <mergeCell ref="C48:I48"/>
    <mergeCell ref="C39:I39"/>
    <mergeCell ref="C40:I40"/>
    <mergeCell ref="C47:I47"/>
    <mergeCell ref="C45:I45"/>
    <mergeCell ref="C46:I46"/>
    <mergeCell ref="C31:I31"/>
    <mergeCell ref="C42:I42"/>
    <mergeCell ref="C36:I36"/>
    <mergeCell ref="C34:I34"/>
    <mergeCell ref="C22:I22"/>
    <mergeCell ref="C50:I50"/>
    <mergeCell ref="C49:I49"/>
    <mergeCell ref="C37:I37"/>
    <mergeCell ref="B77:E77"/>
    <mergeCell ref="F76:I76"/>
    <mergeCell ref="F77:I77"/>
    <mergeCell ref="C44:I44"/>
    <mergeCell ref="B65:I65"/>
    <mergeCell ref="C54:D54"/>
    <mergeCell ref="C55:D55"/>
    <mergeCell ref="C56:D56"/>
    <mergeCell ref="B51:I51"/>
    <mergeCell ref="B52:I52"/>
    <mergeCell ref="B53:I53"/>
    <mergeCell ref="B57:I57"/>
    <mergeCell ref="B64:I64"/>
    <mergeCell ref="B76:E76"/>
    <mergeCell ref="B67:I67"/>
    <mergeCell ref="B75:I75"/>
    <mergeCell ref="B66:I66"/>
    <mergeCell ref="B73:I73"/>
    <mergeCell ref="B74:I74"/>
    <mergeCell ref="B68:I68"/>
    <mergeCell ref="B69:I69"/>
    <mergeCell ref="B70:I70"/>
    <mergeCell ref="B71:I71"/>
    <mergeCell ref="B72:I72"/>
    <mergeCell ref="C60:I60"/>
    <mergeCell ref="B63:I63"/>
    <mergeCell ref="B1:I1"/>
    <mergeCell ref="C33:I33"/>
    <mergeCell ref="B4:I4"/>
    <mergeCell ref="B8:I8"/>
    <mergeCell ref="B10:I10"/>
    <mergeCell ref="C15:I15"/>
    <mergeCell ref="C16:I16"/>
    <mergeCell ref="C25:I25"/>
    <mergeCell ref="B6:I6"/>
    <mergeCell ref="B2:I2"/>
    <mergeCell ref="C30:I30"/>
    <mergeCell ref="B5:I5"/>
    <mergeCell ref="C14:I14"/>
    <mergeCell ref="B61:I61"/>
    <mergeCell ref="B3:I3"/>
    <mergeCell ref="B9:I9"/>
    <mergeCell ref="B11:I11"/>
    <mergeCell ref="C12:I12"/>
    <mergeCell ref="C59:I59"/>
    <mergeCell ref="C58:I58"/>
    <mergeCell ref="B7:I7"/>
    <mergeCell ref="C20:I20"/>
    <mergeCell ref="C21:I21"/>
    <mergeCell ref="C18:I18"/>
    <mergeCell ref="E54:I54"/>
    <mergeCell ref="E55:I55"/>
    <mergeCell ref="E56:I56"/>
    <mergeCell ref="C24:I24"/>
    <mergeCell ref="C26:I26"/>
    <mergeCell ref="C29:I29"/>
  </mergeCells>
  <phoneticPr fontId="0" type="noConversion"/>
  <dataValidations count="1">
    <dataValidation type="list" allowBlank="1" showInputMessage="1" showErrorMessage="1" sqref="C58:I60" xr:uid="{0D486426-1266-498C-A130-2F90F663551E}">
      <formula1>OtherMS_Websites</formula1>
    </dataValidation>
  </dataValidations>
  <hyperlinks>
    <hyperlink ref="B10" location="'READ ME How to use this file'!A1" display="Go to 'How to use this file'" xr:uid="{00000000-0004-0000-0000-000002000000}"/>
    <hyperlink ref="E56" r:id="rId1" display="http://ec.europa.eu/clima/policies/ets/monitoring/index_en.htm " xr:uid="{00000000-0004-0000-0000-000003000000}"/>
    <hyperlink ref="C18" r:id="rId2" display="https://eur-lex.europa.eu/legal-content/EN/TXT/PDF/?uri=CELEX:02019R1842-20220619" xr:uid="{6B7F37A2-5110-4336-8427-0B937AAE8345}"/>
    <hyperlink ref="C18:I18" r:id="rId3" display="https://eur-lex.europa.eu/legal-content/EN/TXT/?uri=CELEX%3A02019R0331-20240101" xr:uid="{0F76EA0F-7A87-4BCF-AEFF-8C117DAEBA3F}"/>
    <hyperlink ref="E56:I56" r:id="rId4" display="https://climate.ec.europa.eu/eu-action/carbon-markets/eu-emissions-trading-system-eu-ets/monitoring-reporting-and-verification_en" xr:uid="{02AD3754-3DA8-4A3E-A224-C063FF5A5542}"/>
  </hyperlinks>
  <pageMargins left="0.74803149606299213" right="0.74803149606299213" top="0.94488188976377963" bottom="0.78740157480314965" header="0.23622047244094491" footer="0.47244094488188981"/>
  <pageSetup paperSize="9" scale="79" fitToHeight="2" orientation="portrait" r:id="rId5"/>
  <headerFooter alignWithMargins="0">
    <oddFooter>&amp;L&amp;F/
&amp;A&amp;C&amp;P/&amp;N&amp;RPrinted : &amp;D/&amp;T</oddFooter>
  </headerFooter>
  <rowBreaks count="1" manualBreakCount="1">
    <brk id="50" min="1"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3">
    <tabColor rgb="FF00B0F0"/>
  </sheetPr>
  <dimension ref="A1:C47"/>
  <sheetViews>
    <sheetView workbookViewId="0"/>
  </sheetViews>
  <sheetFormatPr defaultColWidth="9.21875" defaultRowHeight="13.2" x14ac:dyDescent="0.25"/>
  <cols>
    <col min="1" max="1" width="77.6640625" customWidth="1"/>
  </cols>
  <sheetData>
    <row r="1" spans="1:3" ht="22.8" x14ac:dyDescent="0.4">
      <c r="A1" s="31" t="str">
        <f>Translations!$B$456</f>
        <v>MS are free to use this sheet</v>
      </c>
      <c r="C1" s="140"/>
    </row>
    <row r="4" spans="1:3" x14ac:dyDescent="0.25">
      <c r="A4" s="32" t="str">
        <f>Translations!$B$457</f>
        <v>Drop down list for Annex 2; Reference documents cited:</v>
      </c>
    </row>
    <row r="5" spans="1:3" x14ac:dyDescent="0.25">
      <c r="A5" s="33" t="str">
        <f>Translations!$B$458</f>
        <v>Conduct of the Verification (1) - For Accredited Verification Bodies</v>
      </c>
    </row>
    <row r="6" spans="1:3" x14ac:dyDescent="0.25">
      <c r="A6" s="34" t="str">
        <f>Translations!$B$459</f>
        <v>&lt; Select Relevant guidance documents from the list &gt;</v>
      </c>
    </row>
    <row r="7" spans="1:3" x14ac:dyDescent="0.25">
      <c r="A7" s="35" t="str">
        <f>Translations!$B$460</f>
        <v>a) &lt;Specific national guidance1 - for conduct of verifications by accredited verifier&gt;</v>
      </c>
    </row>
    <row r="8" spans="1:3" x14ac:dyDescent="0.25">
      <c r="A8" s="36" t="str">
        <f>Translations!$B$461</f>
        <v>b) &lt;Specific national guidance2 - for conduct of verifications by accredited verifier&gt;</v>
      </c>
    </row>
    <row r="9" spans="1:3" x14ac:dyDescent="0.25">
      <c r="A9" s="36"/>
    </row>
    <row r="10" spans="1:3" x14ac:dyDescent="0.25">
      <c r="A10" s="37"/>
    </row>
    <row r="11" spans="1:3" x14ac:dyDescent="0.25">
      <c r="A11" s="38"/>
    </row>
    <row r="13" spans="1:3" x14ac:dyDescent="0.25">
      <c r="A13" s="33" t="str">
        <f>Translations!$B$326</f>
        <v>Conduct of the Verification (3) - Criteria for Verifiers Certified under AVR Article 55(2)</v>
      </c>
    </row>
    <row r="14" spans="1:3" x14ac:dyDescent="0.25">
      <c r="A14" s="34" t="str">
        <f>Translations!$B$459</f>
        <v>&lt; Select Relevant guidance documents from the list &gt;</v>
      </c>
    </row>
    <row r="15" spans="1:3" x14ac:dyDescent="0.25">
      <c r="A15" s="35" t="str">
        <f>Translations!$B$462</f>
        <v>a) &lt;Specific national guidance1 -  for conduct of verifications by certified verifier&gt;</v>
      </c>
    </row>
    <row r="16" spans="1:3" x14ac:dyDescent="0.25">
      <c r="A16" s="36" t="str">
        <f>Translations!$B$463</f>
        <v>b) &lt;Specific national guidance2  -  for conduct of verifications by certified verifier&gt;&gt;</v>
      </c>
    </row>
    <row r="17" spans="1:1" x14ac:dyDescent="0.25">
      <c r="A17" s="36"/>
    </row>
    <row r="18" spans="1:1" x14ac:dyDescent="0.25">
      <c r="A18" s="37"/>
    </row>
    <row r="19" spans="1:1" x14ac:dyDescent="0.25">
      <c r="A19" s="38"/>
    </row>
    <row r="21" spans="1:1" x14ac:dyDescent="0.25">
      <c r="A21" s="33" t="str">
        <f>Translations!$B$459</f>
        <v>&lt; Select Relevant guidance documents from the list &gt;</v>
      </c>
    </row>
    <row r="22" spans="1:1" x14ac:dyDescent="0.25">
      <c r="A22" s="34" t="s">
        <v>290</v>
      </c>
    </row>
    <row r="23" spans="1:1" x14ac:dyDescent="0.25">
      <c r="A23" s="35" t="str">
        <f>Translations!$B$464</f>
        <v>a) &lt;Specific national guidance1 - EU ETS rules&gt;</v>
      </c>
    </row>
    <row r="24" spans="1:1" x14ac:dyDescent="0.25">
      <c r="A24" s="36" t="str">
        <f>Translations!$B$465</f>
        <v>b) &lt;Specific national guidance2 - EU ETS rules&gt;</v>
      </c>
    </row>
    <row r="25" spans="1:1" x14ac:dyDescent="0.25">
      <c r="A25" s="36"/>
    </row>
    <row r="26" spans="1:1" x14ac:dyDescent="0.25">
      <c r="A26" s="37"/>
    </row>
    <row r="27" spans="1:1" x14ac:dyDescent="0.25">
      <c r="A27" s="38"/>
    </row>
    <row r="28" spans="1:1" x14ac:dyDescent="0.25">
      <c r="A28" s="262"/>
    </row>
    <row r="29" spans="1:1" x14ac:dyDescent="0.25">
      <c r="A29" s="263" t="s">
        <v>568</v>
      </c>
    </row>
    <row r="30" spans="1:1" x14ac:dyDescent="0.25">
      <c r="A30" s="262" t="str">
        <f>Translations!$B$56</f>
        <v>&lt;name/link to be provided by Member State, if relevant&gt;</v>
      </c>
    </row>
    <row r="31" spans="1:1" x14ac:dyDescent="0.25">
      <c r="A31" s="262" t="str">
        <f>Translations!$B$56</f>
        <v>&lt;name/link to be provided by Member State, if relevant&gt;</v>
      </c>
    </row>
    <row r="32" spans="1:1" x14ac:dyDescent="0.25">
      <c r="A32" s="262" t="str">
        <f>Translations!$B$56</f>
        <v>&lt;name/link to be provided by Member State, if relevant&gt;</v>
      </c>
    </row>
    <row r="33" spans="1:1" x14ac:dyDescent="0.25">
      <c r="A33" s="262" t="s">
        <v>88</v>
      </c>
    </row>
    <row r="34" spans="1:1" x14ac:dyDescent="0.25">
      <c r="A34" s="262"/>
    </row>
    <row r="35" spans="1:1" x14ac:dyDescent="0.25">
      <c r="A35" s="262"/>
    </row>
    <row r="36" spans="1:1" x14ac:dyDescent="0.25">
      <c r="A36" s="262"/>
    </row>
    <row r="37" spans="1:1" x14ac:dyDescent="0.25">
      <c r="A37" s="262"/>
    </row>
    <row r="38" spans="1:1" ht="11.55" customHeight="1" x14ac:dyDescent="0.25"/>
    <row r="39" spans="1:1" x14ac:dyDescent="0.25">
      <c r="A39" s="39" t="s">
        <v>132</v>
      </c>
    </row>
    <row r="40" spans="1:1" x14ac:dyDescent="0.25">
      <c r="A40" s="40" t="str">
        <f>Translations!$B$466</f>
        <v>Please select</v>
      </c>
    </row>
    <row r="41" spans="1:1" x14ac:dyDescent="0.25">
      <c r="A41" s="40"/>
    </row>
    <row r="42" spans="1:1" x14ac:dyDescent="0.25">
      <c r="A42" s="40"/>
    </row>
    <row r="43" spans="1:1" x14ac:dyDescent="0.25">
      <c r="A43" s="40"/>
    </row>
    <row r="44" spans="1:1" x14ac:dyDescent="0.25">
      <c r="A44" s="40"/>
    </row>
    <row r="45" spans="1:1" x14ac:dyDescent="0.25">
      <c r="A45" s="40"/>
    </row>
    <row r="46" spans="1:1" x14ac:dyDescent="0.25">
      <c r="A46" s="40"/>
    </row>
    <row r="47" spans="1:1" x14ac:dyDescent="0.25">
      <c r="A47" s="40"/>
    </row>
  </sheetData>
  <sheetProtection formatCells="0" formatColumns="0" formatRows="0"/>
  <pageMargins left="0.7" right="0.7" top="0.78740157499999996" bottom="0.78740157499999996"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tabColor rgb="FFFF0000"/>
  </sheetPr>
  <dimension ref="A1:P475"/>
  <sheetViews>
    <sheetView zoomScale="114" zoomScaleNormal="114" workbookViewId="0">
      <selection activeCell="B473" sqref="B473"/>
    </sheetView>
  </sheetViews>
  <sheetFormatPr defaultColWidth="9.21875" defaultRowHeight="13.2" x14ac:dyDescent="0.25"/>
  <cols>
    <col min="1" max="1" width="8.33203125" style="273" bestFit="1" customWidth="1"/>
    <col min="2" max="2" width="70.6640625" style="47" customWidth="1"/>
    <col min="3" max="3" width="70.6640625" style="44" customWidth="1"/>
    <col min="4" max="4" width="9.21875" style="319"/>
    <col min="5" max="6" width="9.21875" style="44"/>
    <col min="7" max="9" width="10.6640625" style="44" customWidth="1"/>
    <col min="10" max="16384" width="9.21875" style="44"/>
  </cols>
  <sheetData>
    <row r="1" spans="1:15" ht="14.4" x14ac:dyDescent="0.25">
      <c r="A1" s="295" t="s">
        <v>92</v>
      </c>
      <c r="B1" s="256" t="s">
        <v>287</v>
      </c>
      <c r="C1" s="287" t="s">
        <v>288</v>
      </c>
      <c r="D1" s="160" t="s">
        <v>411</v>
      </c>
    </row>
    <row r="2" spans="1:15" s="327" customFormat="1" ht="15.6" x14ac:dyDescent="0.25">
      <c r="A2" s="324"/>
      <c r="B2" s="325" t="s">
        <v>567</v>
      </c>
      <c r="C2" s="326"/>
      <c r="D2" s="326"/>
    </row>
    <row r="3" spans="1:15" ht="14.4" x14ac:dyDescent="0.25">
      <c r="A3" s="323">
        <v>1</v>
      </c>
      <c r="B3" s="275" t="s">
        <v>659</v>
      </c>
      <c r="C3" s="261"/>
    </row>
    <row r="4" spans="1:15" ht="14.4" x14ac:dyDescent="0.25">
      <c r="A4" s="323">
        <v>2</v>
      </c>
      <c r="B4" s="271" t="s">
        <v>91</v>
      </c>
      <c r="C4" s="261"/>
    </row>
    <row r="5" spans="1:15" ht="14.4" x14ac:dyDescent="0.25">
      <c r="A5" s="323">
        <v>3</v>
      </c>
      <c r="B5" s="271" t="s">
        <v>92</v>
      </c>
      <c r="C5" s="261"/>
      <c r="D5" s="302" t="s">
        <v>1080</v>
      </c>
      <c r="G5" s="320" t="s">
        <v>1081</v>
      </c>
      <c r="I5" s="320" t="s">
        <v>1082</v>
      </c>
      <c r="L5" s="320" t="s">
        <v>1082</v>
      </c>
      <c r="O5" s="320" t="s">
        <v>1083</v>
      </c>
    </row>
    <row r="6" spans="1:15" ht="14.4" x14ac:dyDescent="0.25">
      <c r="A6" s="323">
        <v>4</v>
      </c>
      <c r="B6" s="233" t="s">
        <v>101</v>
      </c>
      <c r="C6" s="261"/>
      <c r="D6" s="70"/>
    </row>
    <row r="7" spans="1:15" ht="26.4" x14ac:dyDescent="0.25">
      <c r="A7" s="323">
        <v>5</v>
      </c>
      <c r="B7" s="95" t="s">
        <v>344</v>
      </c>
      <c r="C7" s="261"/>
      <c r="D7" s="302" t="s">
        <v>1084</v>
      </c>
      <c r="G7" s="320" t="s">
        <v>1085</v>
      </c>
      <c r="I7" s="320" t="s">
        <v>1086</v>
      </c>
    </row>
    <row r="8" spans="1:15" ht="14.4" x14ac:dyDescent="0.25">
      <c r="A8" s="323">
        <v>6</v>
      </c>
      <c r="B8" s="122" t="s">
        <v>437</v>
      </c>
      <c r="D8" s="302" t="s">
        <v>1087</v>
      </c>
    </row>
    <row r="9" spans="1:15" ht="16.95" customHeight="1" x14ac:dyDescent="0.25">
      <c r="A9" s="323">
        <v>7</v>
      </c>
      <c r="B9" s="122" t="s">
        <v>52</v>
      </c>
      <c r="C9" s="138"/>
      <c r="D9" s="302" t="s">
        <v>1088</v>
      </c>
      <c r="G9" s="320" t="s">
        <v>1089</v>
      </c>
      <c r="J9" s="320" t="s">
        <v>1090</v>
      </c>
    </row>
    <row r="10" spans="1:15" ht="14.4" x14ac:dyDescent="0.25">
      <c r="A10" s="323">
        <v>8</v>
      </c>
      <c r="B10" s="119" t="s">
        <v>556</v>
      </c>
      <c r="C10" s="138"/>
      <c r="D10" s="302" t="s">
        <v>1091</v>
      </c>
    </row>
    <row r="11" spans="1:15" ht="26.4" x14ac:dyDescent="0.25">
      <c r="A11" s="323">
        <v>9</v>
      </c>
      <c r="B11" s="248" t="s">
        <v>327</v>
      </c>
      <c r="D11" s="302" t="s">
        <v>1092</v>
      </c>
      <c r="G11" s="320" t="s">
        <v>1093</v>
      </c>
      <c r="I11" s="320" t="s">
        <v>1094</v>
      </c>
    </row>
    <row r="12" spans="1:15" s="327" customFormat="1" ht="15.6" x14ac:dyDescent="0.25">
      <c r="A12" s="324"/>
      <c r="B12" s="325" t="s">
        <v>496</v>
      </c>
      <c r="C12" s="326"/>
      <c r="D12" s="326"/>
    </row>
    <row r="13" spans="1:15" ht="14.4" x14ac:dyDescent="0.25">
      <c r="A13" s="323">
        <v>10</v>
      </c>
      <c r="B13" s="144" t="s">
        <v>83</v>
      </c>
      <c r="D13" s="291" t="s">
        <v>675</v>
      </c>
      <c r="E13" s="292"/>
      <c r="F13" s="292"/>
      <c r="G13" s="292"/>
      <c r="H13" s="292"/>
      <c r="I13" s="292"/>
      <c r="J13" s="292"/>
      <c r="K13" s="292"/>
    </row>
    <row r="14" spans="1:15" ht="27" thickBot="1" x14ac:dyDescent="0.3">
      <c r="A14" s="323">
        <v>11</v>
      </c>
      <c r="B14" s="144" t="s">
        <v>480</v>
      </c>
      <c r="D14" s="291" t="s">
        <v>676</v>
      </c>
      <c r="E14" s="292"/>
      <c r="F14" s="292"/>
      <c r="G14" s="292"/>
      <c r="H14" s="292"/>
      <c r="I14" s="292"/>
      <c r="J14" s="292"/>
      <c r="K14" s="292"/>
    </row>
    <row r="15" spans="1:15" ht="14.4" x14ac:dyDescent="0.25">
      <c r="A15" s="323">
        <v>12</v>
      </c>
      <c r="B15" s="296" t="s">
        <v>280</v>
      </c>
      <c r="D15" s="291" t="s">
        <v>677</v>
      </c>
      <c r="E15" s="292"/>
      <c r="F15" s="292"/>
      <c r="G15" s="292"/>
      <c r="H15" s="292"/>
      <c r="I15" s="292"/>
      <c r="J15" s="292"/>
      <c r="K15" s="292"/>
    </row>
    <row r="16" spans="1:15" ht="26.4" x14ac:dyDescent="0.25">
      <c r="A16" s="323">
        <v>13</v>
      </c>
      <c r="B16" s="297" t="s">
        <v>279</v>
      </c>
      <c r="D16" s="291" t="s">
        <v>678</v>
      </c>
      <c r="E16" s="292"/>
      <c r="F16" s="292"/>
      <c r="G16" s="292"/>
      <c r="H16" s="292"/>
      <c r="I16" s="292"/>
      <c r="J16" s="292"/>
      <c r="K16" s="292"/>
    </row>
    <row r="17" spans="1:11" ht="52.8" x14ac:dyDescent="0.25">
      <c r="A17" s="323">
        <v>14</v>
      </c>
      <c r="B17" s="298" t="s">
        <v>434</v>
      </c>
      <c r="D17" s="291" t="s">
        <v>679</v>
      </c>
      <c r="E17" s="292"/>
      <c r="F17" s="292"/>
      <c r="G17" s="292"/>
      <c r="H17" s="292"/>
      <c r="I17" s="292"/>
      <c r="J17" s="292"/>
      <c r="K17" s="292"/>
    </row>
    <row r="18" spans="1:11" ht="39.6" x14ac:dyDescent="0.25">
      <c r="A18" s="323">
        <v>15</v>
      </c>
      <c r="B18" s="297" t="s">
        <v>481</v>
      </c>
      <c r="D18" s="291" t="s">
        <v>680</v>
      </c>
      <c r="E18" s="292"/>
      <c r="F18" s="292"/>
      <c r="G18" s="292"/>
      <c r="H18" s="292"/>
      <c r="I18" s="292"/>
      <c r="J18" s="292"/>
      <c r="K18" s="292"/>
    </row>
    <row r="19" spans="1:11" ht="40.200000000000003" thickBot="1" x14ac:dyDescent="0.3">
      <c r="A19" s="323">
        <v>16</v>
      </c>
      <c r="B19" s="153" t="s">
        <v>482</v>
      </c>
      <c r="D19" s="291" t="s">
        <v>681</v>
      </c>
      <c r="E19" s="292"/>
      <c r="F19" s="292"/>
      <c r="G19" s="292"/>
      <c r="H19" s="292"/>
      <c r="I19" s="292"/>
      <c r="J19" s="292"/>
      <c r="K19" s="292"/>
    </row>
    <row r="20" spans="1:11" ht="19.5" customHeight="1" x14ac:dyDescent="0.25">
      <c r="A20" s="323">
        <v>17</v>
      </c>
      <c r="B20" s="70" t="s">
        <v>81</v>
      </c>
      <c r="D20" s="291" t="s">
        <v>682</v>
      </c>
      <c r="E20" s="292"/>
      <c r="F20" s="292"/>
      <c r="G20" s="292"/>
      <c r="H20" s="292"/>
      <c r="I20" s="292"/>
      <c r="J20" s="292"/>
      <c r="K20" s="292"/>
    </row>
    <row r="21" spans="1:11" ht="14.4" x14ac:dyDescent="0.25">
      <c r="A21" s="323">
        <v>18</v>
      </c>
      <c r="B21" s="144" t="s">
        <v>74</v>
      </c>
      <c r="D21" s="299" t="s">
        <v>674</v>
      </c>
      <c r="E21" s="181"/>
      <c r="F21" s="181"/>
      <c r="G21" s="181"/>
      <c r="H21" s="181"/>
      <c r="I21" s="181"/>
      <c r="J21" s="181"/>
      <c r="K21" s="181"/>
    </row>
    <row r="22" spans="1:11" ht="266.55" customHeight="1" x14ac:dyDescent="0.25">
      <c r="A22" s="323">
        <v>19</v>
      </c>
      <c r="B22" s="122" t="s">
        <v>483</v>
      </c>
      <c r="C22" s="75"/>
      <c r="D22" s="300" t="s">
        <v>683</v>
      </c>
      <c r="E22" s="301"/>
      <c r="F22" s="301"/>
      <c r="G22" s="301"/>
      <c r="H22" s="301"/>
      <c r="I22" s="301"/>
      <c r="J22" s="301"/>
      <c r="K22" s="301"/>
    </row>
    <row r="23" spans="1:11" ht="14.4" x14ac:dyDescent="0.25">
      <c r="A23" s="323">
        <v>20</v>
      </c>
      <c r="B23" s="122" t="s">
        <v>432</v>
      </c>
      <c r="D23" s="302" t="s">
        <v>684</v>
      </c>
      <c r="E23" s="181"/>
      <c r="F23" s="181"/>
      <c r="G23" s="181"/>
      <c r="H23" s="181"/>
      <c r="I23" s="181"/>
      <c r="J23" s="181"/>
      <c r="K23" s="181"/>
    </row>
    <row r="24" spans="1:11" ht="19.5" customHeight="1" x14ac:dyDescent="0.25">
      <c r="A24" s="323">
        <v>21</v>
      </c>
      <c r="B24" s="303" t="s">
        <v>406</v>
      </c>
      <c r="C24" s="70"/>
      <c r="D24" s="302" t="s">
        <v>685</v>
      </c>
      <c r="E24" s="304"/>
      <c r="F24" s="304"/>
      <c r="G24" s="304"/>
      <c r="H24" s="304"/>
      <c r="I24" s="304"/>
      <c r="J24" s="304"/>
      <c r="K24" s="304"/>
    </row>
    <row r="25" spans="1:11" ht="16.95" customHeight="1" x14ac:dyDescent="0.25">
      <c r="A25" s="323">
        <v>22</v>
      </c>
      <c r="B25" s="44" t="s">
        <v>571</v>
      </c>
      <c r="D25" s="302" t="s">
        <v>686</v>
      </c>
      <c r="E25" s="305"/>
      <c r="F25" s="305"/>
      <c r="G25" s="305"/>
      <c r="H25" s="305"/>
      <c r="I25" s="305"/>
      <c r="J25" s="305"/>
      <c r="K25" s="305"/>
    </row>
    <row r="26" spans="1:11" ht="19.5" customHeight="1" x14ac:dyDescent="0.25">
      <c r="A26" s="323">
        <v>23</v>
      </c>
      <c r="B26" s="303" t="s">
        <v>407</v>
      </c>
      <c r="D26" s="302" t="s">
        <v>687</v>
      </c>
      <c r="E26" s="306"/>
      <c r="F26" s="306"/>
      <c r="G26" s="306"/>
      <c r="H26" s="306"/>
      <c r="I26" s="306"/>
      <c r="J26" s="306"/>
      <c r="K26" s="306"/>
    </row>
    <row r="27" spans="1:11" ht="88.8" customHeight="1" x14ac:dyDescent="0.25">
      <c r="A27" s="323">
        <v>24</v>
      </c>
      <c r="B27" s="122" t="s">
        <v>486</v>
      </c>
      <c r="D27" s="302" t="s">
        <v>688</v>
      </c>
      <c r="E27" s="122"/>
      <c r="F27" s="122"/>
      <c r="G27" s="122"/>
      <c r="H27" s="122"/>
      <c r="I27" s="122"/>
      <c r="J27" s="122"/>
      <c r="K27" s="122"/>
    </row>
    <row r="28" spans="1:11" ht="17.7" customHeight="1" x14ac:dyDescent="0.25">
      <c r="A28" s="323">
        <v>25</v>
      </c>
      <c r="B28" s="303" t="s">
        <v>484</v>
      </c>
      <c r="D28" s="302" t="s">
        <v>689</v>
      </c>
      <c r="E28" s="307"/>
      <c r="F28" s="308"/>
      <c r="G28" s="308"/>
      <c r="H28" s="308"/>
      <c r="I28" s="308"/>
      <c r="J28" s="308"/>
      <c r="K28" s="308"/>
    </row>
    <row r="29" spans="1:11" ht="20.55" customHeight="1" x14ac:dyDescent="0.25">
      <c r="A29" s="323">
        <v>26</v>
      </c>
      <c r="B29" s="303" t="s">
        <v>485</v>
      </c>
      <c r="D29" s="302" t="s">
        <v>690</v>
      </c>
      <c r="E29" s="309"/>
      <c r="F29" s="265"/>
      <c r="G29" s="265"/>
      <c r="H29" s="265"/>
      <c r="I29" s="265"/>
      <c r="J29" s="265"/>
      <c r="K29" s="265"/>
    </row>
    <row r="30" spans="1:11" ht="55.05" customHeight="1" x14ac:dyDescent="0.25">
      <c r="A30" s="323">
        <v>27</v>
      </c>
      <c r="B30" s="122" t="s">
        <v>487</v>
      </c>
      <c r="C30" s="75"/>
      <c r="D30" s="302" t="s">
        <v>691</v>
      </c>
      <c r="E30" s="310"/>
      <c r="F30" s="265"/>
      <c r="G30" s="265"/>
      <c r="H30" s="265"/>
      <c r="I30" s="265"/>
      <c r="J30" s="265"/>
      <c r="K30" s="265"/>
    </row>
    <row r="31" spans="1:11" ht="28.2" customHeight="1" x14ac:dyDescent="0.25">
      <c r="A31" s="323">
        <v>28</v>
      </c>
      <c r="B31" s="311" t="s">
        <v>488</v>
      </c>
      <c r="D31" s="302" t="s">
        <v>692</v>
      </c>
      <c r="E31" s="265"/>
      <c r="F31" s="266"/>
      <c r="G31" s="305"/>
      <c r="H31" s="305"/>
      <c r="I31" s="305"/>
      <c r="J31" s="305"/>
      <c r="K31" s="305"/>
    </row>
    <row r="32" spans="1:11" ht="12.75" customHeight="1" x14ac:dyDescent="0.25">
      <c r="A32" s="323">
        <v>29</v>
      </c>
      <c r="B32" s="303" t="s">
        <v>408</v>
      </c>
      <c r="C32" s="70"/>
      <c r="D32" s="302" t="s">
        <v>693</v>
      </c>
      <c r="E32" s="122"/>
      <c r="F32" s="181"/>
      <c r="G32" s="181"/>
      <c r="H32" s="181"/>
      <c r="I32" s="181"/>
      <c r="J32" s="181"/>
      <c r="K32" s="181"/>
    </row>
    <row r="33" spans="1:11" ht="25.2" customHeight="1" x14ac:dyDescent="0.25">
      <c r="A33" s="323">
        <v>30</v>
      </c>
      <c r="B33" s="122" t="s">
        <v>489</v>
      </c>
      <c r="D33" s="302" t="s">
        <v>694</v>
      </c>
      <c r="E33" s="310"/>
      <c r="F33" s="265"/>
      <c r="G33" s="265"/>
      <c r="H33" s="265"/>
      <c r="I33" s="265"/>
      <c r="J33" s="265"/>
      <c r="K33" s="265"/>
    </row>
    <row r="34" spans="1:11" ht="105" customHeight="1" x14ac:dyDescent="0.25">
      <c r="A34" s="323">
        <v>31</v>
      </c>
      <c r="B34" s="116" t="s">
        <v>431</v>
      </c>
      <c r="D34" s="302" t="s">
        <v>695</v>
      </c>
      <c r="E34" s="310"/>
      <c r="F34" s="265"/>
      <c r="G34" s="265"/>
      <c r="H34" s="265"/>
      <c r="I34" s="265"/>
      <c r="J34" s="265"/>
      <c r="K34" s="265"/>
    </row>
    <row r="35" spans="1:11" ht="54" customHeight="1" x14ac:dyDescent="0.25">
      <c r="A35" s="323">
        <v>32</v>
      </c>
      <c r="B35" s="122" t="s">
        <v>572</v>
      </c>
      <c r="D35" s="302" t="s">
        <v>696</v>
      </c>
      <c r="E35" s="265"/>
      <c r="F35" s="266"/>
      <c r="G35" s="305"/>
      <c r="H35" s="305"/>
      <c r="I35" s="305"/>
      <c r="J35" s="305"/>
      <c r="K35" s="305"/>
    </row>
    <row r="36" spans="1:11" ht="46.05" customHeight="1" x14ac:dyDescent="0.25">
      <c r="A36" s="323">
        <v>33</v>
      </c>
      <c r="B36" s="122" t="s">
        <v>573</v>
      </c>
      <c r="D36" s="302" t="s">
        <v>697</v>
      </c>
      <c r="E36" s="265"/>
      <c r="F36" s="265"/>
      <c r="G36" s="265"/>
      <c r="H36" s="265"/>
      <c r="I36" s="265"/>
      <c r="J36" s="265"/>
      <c r="K36" s="265"/>
    </row>
    <row r="37" spans="1:11" ht="37.950000000000003" customHeight="1" x14ac:dyDescent="0.25">
      <c r="A37" s="323">
        <v>34</v>
      </c>
      <c r="B37" s="122" t="s">
        <v>490</v>
      </c>
      <c r="D37" s="302" t="s">
        <v>698</v>
      </c>
      <c r="E37" s="265"/>
      <c r="F37" s="266"/>
      <c r="G37" s="266"/>
      <c r="H37" s="266"/>
      <c r="I37" s="266"/>
      <c r="J37" s="266"/>
      <c r="K37" s="266"/>
    </row>
    <row r="38" spans="1:11" ht="12.75" customHeight="1" x14ac:dyDescent="0.25">
      <c r="A38" s="323">
        <v>35</v>
      </c>
      <c r="B38" s="122" t="s">
        <v>491</v>
      </c>
      <c r="D38" s="302" t="s">
        <v>699</v>
      </c>
      <c r="E38" s="310"/>
      <c r="F38" s="265"/>
      <c r="G38" s="265"/>
      <c r="H38" s="265"/>
      <c r="I38" s="265"/>
      <c r="J38" s="265"/>
      <c r="K38" s="265"/>
    </row>
    <row r="39" spans="1:11" ht="31.05" customHeight="1" x14ac:dyDescent="0.25">
      <c r="A39" s="323">
        <v>36</v>
      </c>
      <c r="B39" s="122" t="s">
        <v>436</v>
      </c>
      <c r="D39" s="302" t="s">
        <v>700</v>
      </c>
      <c r="E39" s="265"/>
      <c r="F39" s="265"/>
      <c r="G39" s="305"/>
      <c r="H39" s="305"/>
      <c r="I39" s="305"/>
      <c r="J39" s="305"/>
      <c r="K39" s="305"/>
    </row>
    <row r="40" spans="1:11" ht="88.8" customHeight="1" x14ac:dyDescent="0.25">
      <c r="A40" s="323">
        <v>37</v>
      </c>
      <c r="B40" s="122" t="s">
        <v>574</v>
      </c>
      <c r="D40" s="302" t="s">
        <v>701</v>
      </c>
      <c r="E40" s="265"/>
      <c r="F40" s="265"/>
      <c r="G40" s="265"/>
      <c r="H40" s="265"/>
      <c r="I40" s="265"/>
      <c r="J40" s="265"/>
      <c r="K40" s="265"/>
    </row>
    <row r="41" spans="1:11" ht="46.05" customHeight="1" x14ac:dyDescent="0.25">
      <c r="A41" s="323">
        <v>38</v>
      </c>
      <c r="B41" s="144" t="s">
        <v>435</v>
      </c>
      <c r="C41" s="75"/>
      <c r="D41" s="302" t="s">
        <v>702</v>
      </c>
      <c r="E41" s="116"/>
      <c r="F41" s="116"/>
      <c r="G41" s="116"/>
      <c r="H41" s="116"/>
      <c r="I41" s="116"/>
      <c r="J41" s="116"/>
      <c r="K41" s="116"/>
    </row>
    <row r="42" spans="1:11" ht="59.7" customHeight="1" x14ac:dyDescent="0.25">
      <c r="A42" s="323">
        <v>39</v>
      </c>
      <c r="B42" s="122" t="s">
        <v>492</v>
      </c>
      <c r="D42" s="302" t="s">
        <v>703</v>
      </c>
      <c r="E42" s="312"/>
      <c r="F42" s="312"/>
      <c r="G42" s="312"/>
      <c r="H42" s="312"/>
      <c r="I42" s="312"/>
      <c r="J42" s="312"/>
      <c r="K42" s="312"/>
    </row>
    <row r="43" spans="1:11" ht="46.5" customHeight="1" x14ac:dyDescent="0.25">
      <c r="A43" s="323">
        <v>40</v>
      </c>
      <c r="B43" s="122" t="s">
        <v>493</v>
      </c>
      <c r="D43" s="302" t="s">
        <v>703</v>
      </c>
      <c r="E43" s="265"/>
      <c r="F43" s="265"/>
      <c r="G43" s="265"/>
      <c r="H43" s="265"/>
      <c r="I43" s="265"/>
      <c r="J43" s="265"/>
      <c r="K43" s="265"/>
    </row>
    <row r="44" spans="1:11" ht="26.4" x14ac:dyDescent="0.25">
      <c r="A44" s="323">
        <v>41</v>
      </c>
      <c r="B44" s="122" t="s">
        <v>383</v>
      </c>
      <c r="D44" s="302" t="s">
        <v>704</v>
      </c>
      <c r="E44" s="265"/>
      <c r="F44" s="265"/>
      <c r="G44" s="265"/>
      <c r="H44" s="265"/>
      <c r="I44" s="265"/>
      <c r="J44" s="265"/>
      <c r="K44" s="265"/>
    </row>
    <row r="45" spans="1:11" ht="25.2" customHeight="1" x14ac:dyDescent="0.25">
      <c r="A45" s="323">
        <v>42</v>
      </c>
      <c r="B45" s="303" t="s">
        <v>410</v>
      </c>
      <c r="D45" s="302" t="s">
        <v>705</v>
      </c>
      <c r="E45" s="265"/>
      <c r="F45" s="265"/>
      <c r="G45" s="265"/>
      <c r="H45" s="265"/>
      <c r="I45" s="265"/>
      <c r="J45" s="265"/>
      <c r="K45" s="265"/>
    </row>
    <row r="46" spans="1:11" ht="25.2" customHeight="1" x14ac:dyDescent="0.25">
      <c r="A46" s="323">
        <v>43</v>
      </c>
      <c r="B46" s="122" t="s">
        <v>494</v>
      </c>
      <c r="D46" s="302" t="s">
        <v>706</v>
      </c>
      <c r="E46" s="116"/>
      <c r="F46" s="116"/>
      <c r="G46" s="116"/>
      <c r="H46" s="116"/>
      <c r="I46" s="116"/>
      <c r="J46" s="116"/>
      <c r="K46" s="116"/>
    </row>
    <row r="47" spans="1:11" ht="26.4" x14ac:dyDescent="0.25">
      <c r="A47" s="323">
        <v>44</v>
      </c>
      <c r="B47" s="303" t="s">
        <v>433</v>
      </c>
      <c r="D47" s="302" t="s">
        <v>707</v>
      </c>
      <c r="E47" s="265"/>
      <c r="F47" s="265"/>
      <c r="G47" s="265"/>
      <c r="H47" s="265"/>
      <c r="I47" s="265"/>
      <c r="J47" s="265"/>
      <c r="K47" s="265"/>
    </row>
    <row r="48" spans="1:11" ht="12.75" customHeight="1" x14ac:dyDescent="0.25">
      <c r="A48" s="323">
        <v>45</v>
      </c>
      <c r="B48" s="313" t="s">
        <v>75</v>
      </c>
      <c r="D48" s="302" t="s">
        <v>708</v>
      </c>
      <c r="E48" s="265"/>
      <c r="F48" s="265"/>
      <c r="G48" s="265"/>
      <c r="H48" s="265"/>
      <c r="I48" s="265"/>
      <c r="J48" s="265"/>
      <c r="K48" s="265"/>
    </row>
    <row r="49" spans="1:12" ht="13.05" customHeight="1" thickBot="1" x14ac:dyDescent="0.3">
      <c r="A49" s="323">
        <v>46</v>
      </c>
      <c r="B49" s="264" t="s">
        <v>76</v>
      </c>
      <c r="D49" s="302" t="s">
        <v>709</v>
      </c>
      <c r="E49" s="116"/>
      <c r="F49" s="116"/>
      <c r="G49" s="116"/>
      <c r="H49" s="116"/>
      <c r="I49" s="116"/>
      <c r="J49" s="116"/>
      <c r="K49" s="116"/>
    </row>
    <row r="50" spans="1:12" ht="14.4" x14ac:dyDescent="0.25">
      <c r="A50" s="323">
        <v>47</v>
      </c>
      <c r="B50" s="314" t="s">
        <v>86</v>
      </c>
      <c r="D50" s="302" t="s">
        <v>710</v>
      </c>
      <c r="E50" s="265"/>
      <c r="F50" s="265"/>
      <c r="G50" s="265"/>
      <c r="H50" s="265"/>
      <c r="I50" s="265"/>
      <c r="J50" s="265"/>
      <c r="K50" s="265"/>
    </row>
    <row r="51" spans="1:12" ht="24.45" customHeight="1" x14ac:dyDescent="0.25">
      <c r="A51" s="323">
        <v>48</v>
      </c>
      <c r="B51" s="303" t="s">
        <v>87</v>
      </c>
      <c r="D51" s="302" t="s">
        <v>711</v>
      </c>
      <c r="E51" s="265"/>
      <c r="F51" s="265"/>
      <c r="G51" s="265"/>
      <c r="H51" s="265"/>
      <c r="I51" s="265"/>
      <c r="J51" s="265"/>
      <c r="K51" s="265"/>
    </row>
    <row r="52" spans="1:12" ht="12.75" customHeight="1" x14ac:dyDescent="0.25">
      <c r="A52" s="323">
        <v>49</v>
      </c>
      <c r="B52" s="122" t="s">
        <v>77</v>
      </c>
      <c r="D52" s="302" t="s">
        <v>712</v>
      </c>
      <c r="E52" s="315"/>
      <c r="F52" s="316"/>
      <c r="G52" s="316"/>
      <c r="H52" s="316"/>
      <c r="I52" s="316"/>
      <c r="J52" s="316"/>
      <c r="K52" s="316"/>
    </row>
    <row r="53" spans="1:12" ht="14.4" x14ac:dyDescent="0.25">
      <c r="A53" s="323">
        <v>50</v>
      </c>
      <c r="B53" s="303" t="s">
        <v>405</v>
      </c>
      <c r="D53" s="302" t="s">
        <v>713</v>
      </c>
      <c r="E53" s="265"/>
      <c r="F53" s="265"/>
      <c r="G53" s="265"/>
      <c r="H53" s="265"/>
      <c r="I53" s="265"/>
      <c r="J53" s="265"/>
      <c r="K53" s="265"/>
    </row>
    <row r="54" spans="1:12" ht="23.55" customHeight="1" thickBot="1" x14ac:dyDescent="0.3">
      <c r="A54" s="323">
        <v>51</v>
      </c>
      <c r="B54" s="289" t="s">
        <v>409</v>
      </c>
      <c r="D54" s="302" t="s">
        <v>714</v>
      </c>
      <c r="E54" s="265"/>
      <c r="F54" s="265"/>
      <c r="G54" s="265"/>
      <c r="H54" s="265"/>
      <c r="I54" s="265"/>
      <c r="J54" s="265"/>
      <c r="K54" s="265"/>
    </row>
    <row r="55" spans="1:12" ht="15" thickBot="1" x14ac:dyDescent="0.3">
      <c r="A55" s="323">
        <v>52</v>
      </c>
      <c r="B55" s="267" t="s">
        <v>84</v>
      </c>
      <c r="D55" s="302" t="s">
        <v>715</v>
      </c>
      <c r="E55" s="265"/>
      <c r="F55" s="265"/>
      <c r="G55" s="265"/>
      <c r="H55" s="265"/>
      <c r="I55" s="265"/>
      <c r="J55" s="265"/>
      <c r="K55" s="265"/>
    </row>
    <row r="56" spans="1:12" ht="13.05" customHeight="1" thickBot="1" x14ac:dyDescent="0.3">
      <c r="A56" s="323">
        <v>53</v>
      </c>
      <c r="B56" s="245" t="s">
        <v>569</v>
      </c>
      <c r="D56" s="302" t="s">
        <v>716</v>
      </c>
      <c r="E56" s="265"/>
      <c r="F56" s="265"/>
      <c r="G56" s="265"/>
      <c r="H56" s="265"/>
      <c r="I56" s="265"/>
      <c r="J56" s="265"/>
      <c r="K56" s="265"/>
    </row>
    <row r="57" spans="1:12" ht="15" thickBot="1" x14ac:dyDescent="0.3">
      <c r="A57" s="323">
        <v>54</v>
      </c>
      <c r="B57" s="245" t="s">
        <v>569</v>
      </c>
      <c r="D57" s="302" t="s">
        <v>717</v>
      </c>
      <c r="E57" s="265"/>
      <c r="F57" s="265"/>
      <c r="G57" s="265"/>
      <c r="H57" s="265"/>
      <c r="I57" s="265"/>
      <c r="J57" s="265"/>
      <c r="K57" s="265"/>
    </row>
    <row r="58" spans="1:12" ht="13.05" customHeight="1" thickBot="1" x14ac:dyDescent="0.3">
      <c r="A58" s="323">
        <v>55</v>
      </c>
      <c r="B58" s="245" t="s">
        <v>569</v>
      </c>
      <c r="D58" s="302" t="s">
        <v>718</v>
      </c>
      <c r="E58" s="265"/>
      <c r="F58" s="265"/>
      <c r="G58" s="265"/>
      <c r="H58" s="265"/>
      <c r="I58" s="265"/>
      <c r="J58" s="265"/>
      <c r="K58" s="265"/>
    </row>
    <row r="59" spans="1:12" ht="13.05" customHeight="1" thickBot="1" x14ac:dyDescent="0.3">
      <c r="A59" s="323">
        <v>56</v>
      </c>
      <c r="B59" s="267" t="s">
        <v>85</v>
      </c>
      <c r="D59" s="302" t="s">
        <v>719</v>
      </c>
      <c r="E59" s="307"/>
      <c r="F59" s="308"/>
      <c r="G59" s="308"/>
      <c r="H59" s="308"/>
      <c r="I59" s="308"/>
      <c r="J59" s="308"/>
      <c r="K59" s="308"/>
    </row>
    <row r="60" spans="1:12" s="137" customFormat="1" ht="15" thickBot="1" x14ac:dyDescent="0.3">
      <c r="A60" s="323">
        <v>57</v>
      </c>
      <c r="B60" s="245" t="s">
        <v>570</v>
      </c>
      <c r="C60" s="44"/>
      <c r="D60" s="302" t="s">
        <v>720</v>
      </c>
      <c r="E60" s="265"/>
      <c r="F60" s="265"/>
      <c r="G60" s="265"/>
      <c r="H60" s="265"/>
      <c r="I60" s="265"/>
      <c r="J60" s="265"/>
      <c r="K60" s="265"/>
    </row>
    <row r="61" spans="1:12" ht="13.05" customHeight="1" thickBot="1" x14ac:dyDescent="0.3">
      <c r="A61" s="323">
        <v>58</v>
      </c>
      <c r="B61" s="264" t="s">
        <v>79</v>
      </c>
      <c r="D61" s="302" t="s">
        <v>721</v>
      </c>
      <c r="E61" s="265"/>
      <c r="F61" s="265"/>
      <c r="G61" s="265"/>
      <c r="H61" s="265"/>
      <c r="I61" s="265"/>
      <c r="J61" s="265"/>
      <c r="K61" s="265"/>
    </row>
    <row r="62" spans="1:12" ht="13.05" customHeight="1" x14ac:dyDescent="0.25">
      <c r="A62" s="323">
        <v>59</v>
      </c>
      <c r="B62" s="317" t="s">
        <v>286</v>
      </c>
      <c r="D62" s="302" t="s">
        <v>722</v>
      </c>
      <c r="E62" s="307"/>
      <c r="F62" s="308"/>
      <c r="G62" s="308"/>
      <c r="H62" s="308"/>
      <c r="I62" s="308"/>
      <c r="J62" s="308"/>
      <c r="K62" s="308"/>
    </row>
    <row r="63" spans="1:12" ht="15" thickBot="1" x14ac:dyDescent="0.3">
      <c r="A63" s="323">
        <v>60</v>
      </c>
      <c r="B63" s="318" t="s">
        <v>285</v>
      </c>
      <c r="D63" s="302" t="s">
        <v>723</v>
      </c>
      <c r="E63" s="181"/>
      <c r="F63" s="181"/>
      <c r="G63" s="181"/>
      <c r="H63" s="181"/>
      <c r="I63" s="181"/>
      <c r="J63" s="181"/>
      <c r="K63" s="181"/>
    </row>
    <row r="64" spans="1:12" s="328" customFormat="1" ht="14.55" customHeight="1" x14ac:dyDescent="0.25">
      <c r="B64" s="322" t="s">
        <v>495</v>
      </c>
      <c r="C64" s="228"/>
      <c r="D64" s="228"/>
      <c r="E64" s="228"/>
      <c r="F64" s="228"/>
      <c r="G64" s="228"/>
      <c r="H64" s="228"/>
      <c r="I64" s="228"/>
      <c r="J64" s="228"/>
      <c r="K64" s="228"/>
      <c r="L64" s="228"/>
    </row>
    <row r="65" spans="1:4" ht="13.05" customHeight="1" x14ac:dyDescent="0.25">
      <c r="A65" s="323">
        <v>61</v>
      </c>
      <c r="B65" s="233" t="s">
        <v>78</v>
      </c>
      <c r="D65" s="290" t="s">
        <v>724</v>
      </c>
    </row>
    <row r="66" spans="1:4" ht="25.2" customHeight="1" x14ac:dyDescent="0.25">
      <c r="A66" s="323">
        <v>62</v>
      </c>
      <c r="B66" s="122" t="s">
        <v>497</v>
      </c>
      <c r="D66" s="290" t="s">
        <v>725</v>
      </c>
    </row>
    <row r="67" spans="1:4" ht="13.05" customHeight="1" thickBot="1" x14ac:dyDescent="0.3">
      <c r="A67" s="323">
        <v>63</v>
      </c>
      <c r="B67" s="47" t="s">
        <v>504</v>
      </c>
      <c r="D67" s="290" t="s">
        <v>726</v>
      </c>
    </row>
    <row r="68" spans="1:4" ht="25.8" customHeight="1" thickBot="1" x14ac:dyDescent="0.3">
      <c r="A68" s="323">
        <v>64</v>
      </c>
      <c r="B68" s="231" t="s">
        <v>1161</v>
      </c>
      <c r="D68" s="290" t="s">
        <v>727</v>
      </c>
    </row>
    <row r="69" spans="1:4" ht="13.05" customHeight="1" thickBot="1" x14ac:dyDescent="0.3">
      <c r="A69" s="323">
        <v>65</v>
      </c>
      <c r="B69" s="364" t="s">
        <v>505</v>
      </c>
      <c r="D69" s="290" t="s">
        <v>728</v>
      </c>
    </row>
    <row r="70" spans="1:4" ht="38.549999999999997" customHeight="1" thickBot="1" x14ac:dyDescent="0.3">
      <c r="A70" s="323">
        <v>66</v>
      </c>
      <c r="B70" s="231" t="s">
        <v>1162</v>
      </c>
      <c r="D70" s="290" t="s">
        <v>729</v>
      </c>
    </row>
    <row r="71" spans="1:4" ht="15" thickBot="1" x14ac:dyDescent="0.3">
      <c r="A71" s="323">
        <v>67</v>
      </c>
      <c r="B71" s="47" t="s">
        <v>7</v>
      </c>
      <c r="D71" s="290" t="s">
        <v>730</v>
      </c>
    </row>
    <row r="72" spans="1:4" ht="40.200000000000003" thickBot="1" x14ac:dyDescent="0.3">
      <c r="A72" s="323">
        <v>68</v>
      </c>
      <c r="B72" s="231" t="s">
        <v>499</v>
      </c>
      <c r="D72" s="290" t="s">
        <v>731</v>
      </c>
    </row>
    <row r="73" spans="1:4" ht="13.05" customHeight="1" thickBot="1" x14ac:dyDescent="0.3">
      <c r="A73" s="323">
        <v>69</v>
      </c>
      <c r="B73" s="47" t="s">
        <v>8</v>
      </c>
      <c r="D73" s="290" t="s">
        <v>732</v>
      </c>
    </row>
    <row r="74" spans="1:4" ht="42" customHeight="1" thickBot="1" x14ac:dyDescent="0.3">
      <c r="A74" s="323">
        <v>70</v>
      </c>
      <c r="B74" s="231" t="s">
        <v>500</v>
      </c>
      <c r="D74" s="290" t="s">
        <v>733</v>
      </c>
    </row>
    <row r="75" spans="1:4" ht="15" thickBot="1" x14ac:dyDescent="0.3">
      <c r="A75" s="323">
        <v>71</v>
      </c>
      <c r="B75" s="205" t="s">
        <v>82</v>
      </c>
      <c r="D75" s="290" t="s">
        <v>734</v>
      </c>
    </row>
    <row r="76" spans="1:4" ht="38.549999999999997" customHeight="1" thickBot="1" x14ac:dyDescent="0.3">
      <c r="A76" s="323">
        <v>72</v>
      </c>
      <c r="B76" s="232" t="s">
        <v>501</v>
      </c>
      <c r="D76" s="290" t="s">
        <v>735</v>
      </c>
    </row>
    <row r="77" spans="1:4" ht="15" thickBot="1" x14ac:dyDescent="0.3">
      <c r="A77" s="323">
        <v>73</v>
      </c>
      <c r="B77" s="122" t="s">
        <v>80</v>
      </c>
      <c r="D77" s="290" t="s">
        <v>736</v>
      </c>
    </row>
    <row r="78" spans="1:4" ht="66.599999999999994" thickBot="1" x14ac:dyDescent="0.3">
      <c r="A78" s="323">
        <v>74</v>
      </c>
      <c r="B78" s="231" t="s">
        <v>502</v>
      </c>
      <c r="D78" s="290" t="s">
        <v>737</v>
      </c>
    </row>
    <row r="79" spans="1:4" ht="27" thickBot="1" x14ac:dyDescent="0.3">
      <c r="A79" s="323">
        <v>75</v>
      </c>
      <c r="B79" s="231" t="s">
        <v>135</v>
      </c>
      <c r="D79" s="290" t="s">
        <v>738</v>
      </c>
    </row>
    <row r="80" spans="1:4" ht="43.5" customHeight="1" thickBot="1" x14ac:dyDescent="0.3">
      <c r="A80" s="323">
        <v>76</v>
      </c>
      <c r="B80" s="231" t="s">
        <v>503</v>
      </c>
      <c r="D80" s="290" t="s">
        <v>739</v>
      </c>
    </row>
    <row r="81" spans="1:11" ht="26.4" x14ac:dyDescent="0.25">
      <c r="A81" s="323">
        <v>77</v>
      </c>
      <c r="B81" s="150" t="s">
        <v>367</v>
      </c>
      <c r="D81" s="290" t="s">
        <v>740</v>
      </c>
    </row>
    <row r="82" spans="1:11" ht="26.4" x14ac:dyDescent="0.25">
      <c r="A82" s="323">
        <v>78</v>
      </c>
      <c r="B82" s="151" t="s">
        <v>368</v>
      </c>
      <c r="D82" s="290" t="s">
        <v>741</v>
      </c>
    </row>
    <row r="83" spans="1:11" ht="52.8" x14ac:dyDescent="0.25">
      <c r="A83" s="323">
        <v>79</v>
      </c>
      <c r="B83" s="151" t="s">
        <v>369</v>
      </c>
      <c r="D83" s="290" t="s">
        <v>742</v>
      </c>
    </row>
    <row r="84" spans="1:11" ht="52.8" x14ac:dyDescent="0.25">
      <c r="A84" s="323">
        <v>80</v>
      </c>
      <c r="B84" s="151" t="s">
        <v>370</v>
      </c>
      <c r="D84" s="290" t="s">
        <v>743</v>
      </c>
    </row>
    <row r="85" spans="1:11" ht="27" thickBot="1" x14ac:dyDescent="0.3">
      <c r="A85" s="323">
        <v>81</v>
      </c>
      <c r="B85" s="152" t="s">
        <v>371</v>
      </c>
      <c r="D85" s="290" t="s">
        <v>744</v>
      </c>
    </row>
    <row r="86" spans="1:11" ht="14.4" x14ac:dyDescent="0.25">
      <c r="A86" s="323">
        <v>82</v>
      </c>
      <c r="B86" s="47" t="s">
        <v>366</v>
      </c>
      <c r="D86" s="290" t="s">
        <v>745</v>
      </c>
    </row>
    <row r="87" spans="1:11" s="328" customFormat="1" ht="14.4" x14ac:dyDescent="0.25">
      <c r="B87" s="322" t="s">
        <v>1115</v>
      </c>
      <c r="C87" s="228"/>
      <c r="D87" s="228"/>
      <c r="E87" s="228"/>
      <c r="F87" s="228"/>
      <c r="G87" s="228"/>
      <c r="H87" s="228"/>
      <c r="I87" s="228"/>
      <c r="J87" s="228"/>
      <c r="K87" s="228"/>
    </row>
    <row r="88" spans="1:11" ht="30" customHeight="1" x14ac:dyDescent="0.25">
      <c r="A88" s="323">
        <v>83</v>
      </c>
      <c r="B88" s="122" t="s">
        <v>1117</v>
      </c>
      <c r="D88" s="290" t="s">
        <v>1112</v>
      </c>
    </row>
    <row r="89" spans="1:11" ht="14.4" x14ac:dyDescent="0.25">
      <c r="A89" s="323">
        <v>84</v>
      </c>
      <c r="B89" s="122" t="s">
        <v>1118</v>
      </c>
      <c r="D89" s="290" t="s">
        <v>1113</v>
      </c>
    </row>
    <row r="90" spans="1:11" ht="14.4" x14ac:dyDescent="0.25">
      <c r="A90" s="323">
        <v>85</v>
      </c>
      <c r="B90" s="122" t="s">
        <v>1111</v>
      </c>
      <c r="D90" s="290" t="s">
        <v>1114</v>
      </c>
    </row>
    <row r="91" spans="1:11" ht="26.4" x14ac:dyDescent="0.25">
      <c r="A91" s="323">
        <v>86</v>
      </c>
      <c r="B91" s="122" t="s">
        <v>399</v>
      </c>
      <c r="D91" s="290" t="s">
        <v>746</v>
      </c>
    </row>
    <row r="92" spans="1:11" ht="92.4" x14ac:dyDescent="0.25">
      <c r="A92" s="323">
        <v>87</v>
      </c>
      <c r="B92" s="114" t="s">
        <v>377</v>
      </c>
      <c r="D92" s="302" t="s">
        <v>747</v>
      </c>
    </row>
    <row r="93" spans="1:11" ht="15" thickBot="1" x14ac:dyDescent="0.3">
      <c r="A93" s="323">
        <v>88</v>
      </c>
    </row>
    <row r="94" spans="1:11" ht="15" thickBot="1" x14ac:dyDescent="0.3">
      <c r="A94" s="323">
        <v>89</v>
      </c>
      <c r="B94" s="231" t="s">
        <v>1</v>
      </c>
      <c r="D94" s="302" t="s">
        <v>748</v>
      </c>
    </row>
    <row r="95" spans="1:11" ht="14.4" x14ac:dyDescent="0.25">
      <c r="A95" s="323">
        <v>90</v>
      </c>
      <c r="B95" s="234" t="s">
        <v>57</v>
      </c>
      <c r="D95" s="302" t="s">
        <v>749</v>
      </c>
    </row>
    <row r="96" spans="1:11" ht="14.4" x14ac:dyDescent="0.25">
      <c r="A96" s="323">
        <v>91</v>
      </c>
      <c r="B96" s="235" t="s">
        <v>62</v>
      </c>
      <c r="D96" s="302" t="s">
        <v>750</v>
      </c>
    </row>
    <row r="97" spans="1:4" ht="14.4" x14ac:dyDescent="0.25">
      <c r="A97" s="323">
        <v>92</v>
      </c>
      <c r="B97" s="235" t="s">
        <v>2</v>
      </c>
      <c r="D97" s="302" t="s">
        <v>751</v>
      </c>
    </row>
    <row r="98" spans="1:4" ht="14.4" x14ac:dyDescent="0.25">
      <c r="A98" s="323">
        <v>93</v>
      </c>
      <c r="B98" s="235" t="s">
        <v>103</v>
      </c>
      <c r="D98" s="302" t="s">
        <v>752</v>
      </c>
    </row>
    <row r="99" spans="1:4" ht="14.4" x14ac:dyDescent="0.25">
      <c r="A99" s="323">
        <v>94</v>
      </c>
      <c r="B99" s="235" t="s">
        <v>12</v>
      </c>
      <c r="D99" s="302" t="s">
        <v>753</v>
      </c>
    </row>
    <row r="100" spans="1:4" ht="15" thickBot="1" x14ac:dyDescent="0.3">
      <c r="A100" s="323">
        <v>95</v>
      </c>
      <c r="B100" s="236" t="s">
        <v>438</v>
      </c>
      <c r="D100" s="302" t="s">
        <v>754</v>
      </c>
    </row>
    <row r="101" spans="1:4" ht="52.8" x14ac:dyDescent="0.25">
      <c r="A101" s="323">
        <v>96</v>
      </c>
      <c r="B101" s="141" t="s">
        <v>439</v>
      </c>
      <c r="D101" s="302" t="s">
        <v>755</v>
      </c>
    </row>
    <row r="102" spans="1:4" ht="26.4" x14ac:dyDescent="0.25">
      <c r="A102" s="323">
        <v>97</v>
      </c>
      <c r="B102" s="237" t="s">
        <v>440</v>
      </c>
      <c r="D102" s="302" t="s">
        <v>756</v>
      </c>
    </row>
    <row r="103" spans="1:4" ht="67.95" customHeight="1" x14ac:dyDescent="0.25">
      <c r="A103" s="323">
        <v>98</v>
      </c>
      <c r="B103" s="141" t="s">
        <v>506</v>
      </c>
      <c r="D103" s="302" t="s">
        <v>757</v>
      </c>
    </row>
    <row r="104" spans="1:4" ht="14.4" x14ac:dyDescent="0.25">
      <c r="A104" s="323">
        <v>99</v>
      </c>
      <c r="B104" s="237" t="s">
        <v>441</v>
      </c>
      <c r="D104" s="302" t="s">
        <v>758</v>
      </c>
    </row>
    <row r="105" spans="1:4" ht="26.4" x14ac:dyDescent="0.25">
      <c r="A105" s="323">
        <v>100</v>
      </c>
      <c r="B105" s="203" t="s">
        <v>442</v>
      </c>
      <c r="C105" s="204"/>
      <c r="D105" s="302" t="s">
        <v>759</v>
      </c>
    </row>
    <row r="106" spans="1:4" ht="15" thickBot="1" x14ac:dyDescent="0.3">
      <c r="A106" s="323">
        <v>101</v>
      </c>
      <c r="B106" s="238" t="s">
        <v>365</v>
      </c>
      <c r="D106" s="302" t="s">
        <v>760</v>
      </c>
    </row>
    <row r="107" spans="1:4" ht="14.4" x14ac:dyDescent="0.25">
      <c r="A107" s="323">
        <v>102</v>
      </c>
      <c r="B107" s="74" t="s">
        <v>374</v>
      </c>
      <c r="D107" s="302" t="s">
        <v>761</v>
      </c>
    </row>
    <row r="108" spans="1:4" ht="15" thickBot="1" x14ac:dyDescent="0.3">
      <c r="A108" s="323">
        <v>103</v>
      </c>
      <c r="B108" s="239" t="s">
        <v>395</v>
      </c>
      <c r="D108" s="302" t="s">
        <v>762</v>
      </c>
    </row>
    <row r="109" spans="1:4" ht="14.4" x14ac:dyDescent="0.25">
      <c r="A109" s="323">
        <v>104</v>
      </c>
      <c r="B109" s="74" t="s">
        <v>375</v>
      </c>
      <c r="D109" s="302" t="s">
        <v>763</v>
      </c>
    </row>
    <row r="110" spans="1:4" ht="15" thickBot="1" x14ac:dyDescent="0.3">
      <c r="A110" s="323">
        <v>105</v>
      </c>
      <c r="B110" s="239" t="s">
        <v>443</v>
      </c>
      <c r="D110" s="302" t="s">
        <v>764</v>
      </c>
    </row>
    <row r="111" spans="1:4" ht="15" thickBot="1" x14ac:dyDescent="0.3">
      <c r="A111" s="323">
        <v>106</v>
      </c>
      <c r="B111" s="338" t="s">
        <v>1122</v>
      </c>
      <c r="D111" s="44"/>
    </row>
    <row r="112" spans="1:4" ht="14.4" x14ac:dyDescent="0.25">
      <c r="A112" s="323">
        <v>107</v>
      </c>
      <c r="B112" s="235" t="s">
        <v>58</v>
      </c>
      <c r="D112" s="302" t="s">
        <v>765</v>
      </c>
    </row>
    <row r="113" spans="1:5" ht="14.4" x14ac:dyDescent="0.25">
      <c r="A113" s="323">
        <v>108</v>
      </c>
      <c r="B113" s="258" t="s">
        <v>515</v>
      </c>
      <c r="D113" s="302" t="s">
        <v>766</v>
      </c>
    </row>
    <row r="114" spans="1:5" ht="14.4" x14ac:dyDescent="0.25">
      <c r="A114" s="323">
        <v>109</v>
      </c>
      <c r="B114" s="235" t="s">
        <v>444</v>
      </c>
      <c r="D114" s="319" t="s">
        <v>412</v>
      </c>
      <c r="E114" s="70"/>
    </row>
    <row r="115" spans="1:5" ht="27" thickBot="1" x14ac:dyDescent="0.3">
      <c r="A115" s="323">
        <v>110</v>
      </c>
      <c r="B115" s="153" t="s">
        <v>445</v>
      </c>
      <c r="D115" s="319" t="s">
        <v>413</v>
      </c>
    </row>
    <row r="116" spans="1:5" ht="14.4" x14ac:dyDescent="0.25">
      <c r="A116" s="323">
        <v>111</v>
      </c>
      <c r="B116" s="235" t="s">
        <v>516</v>
      </c>
      <c r="D116" s="302" t="s">
        <v>767</v>
      </c>
    </row>
    <row r="117" spans="1:5" ht="14.4" x14ac:dyDescent="0.25">
      <c r="A117" s="323">
        <v>112</v>
      </c>
      <c r="B117" s="235" t="s">
        <v>512</v>
      </c>
      <c r="D117" s="302" t="s">
        <v>768</v>
      </c>
    </row>
    <row r="118" spans="1:5" ht="66.599999999999994" thickBot="1" x14ac:dyDescent="0.3">
      <c r="A118" s="323">
        <v>113</v>
      </c>
      <c r="B118" s="259" t="s">
        <v>514</v>
      </c>
      <c r="D118" s="319" t="s">
        <v>414</v>
      </c>
    </row>
    <row r="119" spans="1:5" ht="14.4" x14ac:dyDescent="0.25">
      <c r="A119" s="323">
        <v>114</v>
      </c>
      <c r="B119" s="234" t="s">
        <v>65</v>
      </c>
      <c r="D119" s="302" t="s">
        <v>769</v>
      </c>
    </row>
    <row r="120" spans="1:5" ht="40.200000000000003" thickBot="1" x14ac:dyDescent="0.3">
      <c r="A120" s="323">
        <v>115</v>
      </c>
      <c r="B120" s="153" t="s">
        <v>513</v>
      </c>
      <c r="D120" s="302" t="s">
        <v>770</v>
      </c>
    </row>
    <row r="121" spans="1:5" s="97" customFormat="1" ht="15" thickBot="1" x14ac:dyDescent="0.3">
      <c r="A121" s="323">
        <v>116</v>
      </c>
      <c r="B121" s="270" t="s">
        <v>579</v>
      </c>
      <c r="D121" s="302" t="s">
        <v>771</v>
      </c>
    </row>
    <row r="122" spans="1:5" s="97" customFormat="1" ht="15" thickBot="1" x14ac:dyDescent="0.3">
      <c r="A122" s="323">
        <v>117</v>
      </c>
      <c r="B122" s="270" t="s">
        <v>575</v>
      </c>
      <c r="D122" s="302" t="s">
        <v>772</v>
      </c>
    </row>
    <row r="123" spans="1:5" s="97" customFormat="1" ht="15" thickBot="1" x14ac:dyDescent="0.3">
      <c r="A123" s="323">
        <v>118</v>
      </c>
      <c r="B123" s="270" t="s">
        <v>647</v>
      </c>
      <c r="D123" s="302" t="s">
        <v>773</v>
      </c>
    </row>
    <row r="124" spans="1:5" s="97" customFormat="1" ht="15" thickBot="1" x14ac:dyDescent="0.3">
      <c r="A124" s="323">
        <v>119</v>
      </c>
      <c r="B124" s="270" t="s">
        <v>576</v>
      </c>
      <c r="D124" s="302" t="s">
        <v>774</v>
      </c>
    </row>
    <row r="125" spans="1:5" s="97" customFormat="1" ht="15" thickBot="1" x14ac:dyDescent="0.3">
      <c r="A125" s="323">
        <v>120</v>
      </c>
      <c r="B125" s="270" t="s">
        <v>577</v>
      </c>
      <c r="D125" s="302" t="s">
        <v>775</v>
      </c>
    </row>
    <row r="126" spans="1:5" s="97" customFormat="1" ht="14.4" x14ac:dyDescent="0.25">
      <c r="A126" s="323">
        <v>121</v>
      </c>
      <c r="B126" s="270" t="s">
        <v>578</v>
      </c>
      <c r="D126" s="302" t="s">
        <v>776</v>
      </c>
    </row>
    <row r="127" spans="1:5" s="97" customFormat="1" ht="27" thickBot="1" x14ac:dyDescent="0.3">
      <c r="A127" s="323">
        <v>122</v>
      </c>
      <c r="B127" s="215" t="s">
        <v>580</v>
      </c>
      <c r="C127" s="202"/>
      <c r="D127" s="302" t="s">
        <v>777</v>
      </c>
    </row>
    <row r="128" spans="1:5" s="97" customFormat="1" ht="39.6" x14ac:dyDescent="0.25">
      <c r="A128" s="323">
        <v>123</v>
      </c>
      <c r="B128" s="335" t="s">
        <v>1146</v>
      </c>
      <c r="C128" s="202"/>
      <c r="D128" s="302" t="s">
        <v>1107</v>
      </c>
    </row>
    <row r="129" spans="1:4" s="97" customFormat="1" ht="15" thickBot="1" x14ac:dyDescent="0.3">
      <c r="A129" s="323">
        <v>124</v>
      </c>
      <c r="B129" s="269" t="s">
        <v>673</v>
      </c>
      <c r="C129" s="202"/>
      <c r="D129" s="302" t="s">
        <v>778</v>
      </c>
    </row>
    <row r="130" spans="1:4" ht="14.4" x14ac:dyDescent="0.25">
      <c r="A130" s="323">
        <v>125</v>
      </c>
      <c r="B130" s="234" t="s">
        <v>657</v>
      </c>
      <c r="D130" s="302" t="s">
        <v>779</v>
      </c>
    </row>
    <row r="131" spans="1:4" ht="27" customHeight="1" x14ac:dyDescent="0.25">
      <c r="A131" s="323">
        <v>126</v>
      </c>
      <c r="B131" s="258" t="s">
        <v>1163</v>
      </c>
      <c r="D131" s="302" t="s">
        <v>780</v>
      </c>
    </row>
    <row r="132" spans="1:4" ht="14.4" x14ac:dyDescent="0.25">
      <c r="A132" s="323">
        <v>127</v>
      </c>
      <c r="B132" s="258" t="s">
        <v>656</v>
      </c>
      <c r="D132" s="302" t="s">
        <v>781</v>
      </c>
    </row>
    <row r="133" spans="1:4" ht="14.4" x14ac:dyDescent="0.25">
      <c r="A133" s="323">
        <v>128</v>
      </c>
      <c r="B133" s="258" t="s">
        <v>655</v>
      </c>
      <c r="D133" s="302" t="s">
        <v>782</v>
      </c>
    </row>
    <row r="134" spans="1:4" ht="27" thickBot="1" x14ac:dyDescent="0.3">
      <c r="A134" s="323">
        <v>129</v>
      </c>
      <c r="B134" s="215" t="s">
        <v>658</v>
      </c>
      <c r="D134" s="302" t="s">
        <v>783</v>
      </c>
    </row>
    <row r="135" spans="1:4" ht="27" thickBot="1" x14ac:dyDescent="0.3">
      <c r="A135" s="323">
        <v>130</v>
      </c>
      <c r="B135" s="231" t="s">
        <v>446</v>
      </c>
      <c r="D135" s="302" t="s">
        <v>784</v>
      </c>
    </row>
    <row r="136" spans="1:4" ht="41.7" customHeight="1" thickBot="1" x14ac:dyDescent="0.3">
      <c r="A136" s="323">
        <v>131</v>
      </c>
      <c r="B136" s="215" t="s">
        <v>447</v>
      </c>
      <c r="C136" s="97"/>
      <c r="D136" s="302" t="s">
        <v>785</v>
      </c>
    </row>
    <row r="137" spans="1:4" ht="27" thickBot="1" x14ac:dyDescent="0.3">
      <c r="A137" s="323">
        <v>132</v>
      </c>
      <c r="B137" s="232" t="s">
        <v>448</v>
      </c>
      <c r="C137" s="97"/>
      <c r="D137" s="302" t="s">
        <v>786</v>
      </c>
    </row>
    <row r="138" spans="1:4" ht="79.8" thickBot="1" x14ac:dyDescent="0.3">
      <c r="A138" s="323">
        <v>133</v>
      </c>
      <c r="B138" s="215" t="s">
        <v>449</v>
      </c>
      <c r="C138" s="97"/>
      <c r="D138" s="302" t="s">
        <v>787</v>
      </c>
    </row>
    <row r="139" spans="1:4" ht="15" thickBot="1" x14ac:dyDescent="0.3">
      <c r="A139" s="323">
        <v>134</v>
      </c>
      <c r="B139" s="240" t="s">
        <v>303</v>
      </c>
      <c r="C139" s="97"/>
      <c r="D139" s="302" t="s">
        <v>788</v>
      </c>
    </row>
    <row r="140" spans="1:4" ht="16.5" customHeight="1" x14ac:dyDescent="0.25">
      <c r="A140" s="323">
        <v>135</v>
      </c>
      <c r="B140" s="241" t="s">
        <v>517</v>
      </c>
      <c r="C140" s="216"/>
      <c r="D140" s="302" t="s">
        <v>789</v>
      </c>
    </row>
    <row r="141" spans="1:4" ht="14.4" x14ac:dyDescent="0.25">
      <c r="A141" s="323">
        <v>136</v>
      </c>
      <c r="B141" s="217" t="s">
        <v>450</v>
      </c>
      <c r="C141" s="204"/>
      <c r="D141" s="302" t="s">
        <v>790</v>
      </c>
    </row>
    <row r="142" spans="1:4" ht="26.4" x14ac:dyDescent="0.25">
      <c r="A142" s="323">
        <v>137</v>
      </c>
      <c r="B142" s="242" t="s">
        <v>403</v>
      </c>
      <c r="C142" s="205"/>
      <c r="D142" s="302" t="s">
        <v>791</v>
      </c>
    </row>
    <row r="143" spans="1:4" ht="79.2" x14ac:dyDescent="0.25">
      <c r="A143" s="323">
        <v>138</v>
      </c>
      <c r="B143" s="217" t="s">
        <v>1154</v>
      </c>
      <c r="C143" s="205"/>
      <c r="D143" s="302" t="s">
        <v>792</v>
      </c>
    </row>
    <row r="144" spans="1:4" ht="14.4" x14ac:dyDescent="0.25">
      <c r="A144" s="323">
        <v>139</v>
      </c>
      <c r="B144" s="242" t="s">
        <v>451</v>
      </c>
      <c r="C144" s="204"/>
      <c r="D144" s="302" t="s">
        <v>793</v>
      </c>
    </row>
    <row r="145" spans="1:4" ht="52.8" x14ac:dyDescent="0.25">
      <c r="A145" s="323">
        <v>140</v>
      </c>
      <c r="B145" s="217" t="s">
        <v>518</v>
      </c>
      <c r="C145" s="205"/>
      <c r="D145" s="302" t="s">
        <v>794</v>
      </c>
    </row>
    <row r="146" spans="1:4" ht="14.4" x14ac:dyDescent="0.25">
      <c r="A146" s="323">
        <v>141</v>
      </c>
      <c r="B146" s="237" t="s">
        <v>304</v>
      </c>
      <c r="C146" s="70"/>
      <c r="D146" s="302" t="s">
        <v>795</v>
      </c>
    </row>
    <row r="147" spans="1:4" ht="14.4" x14ac:dyDescent="0.25">
      <c r="A147" s="323">
        <v>142</v>
      </c>
      <c r="B147" s="154" t="s">
        <v>384</v>
      </c>
      <c r="D147" s="302" t="s">
        <v>796</v>
      </c>
    </row>
    <row r="148" spans="1:4" ht="14.4" x14ac:dyDescent="0.25">
      <c r="A148" s="323">
        <v>143</v>
      </c>
      <c r="B148" s="237" t="s">
        <v>63</v>
      </c>
      <c r="D148" s="302" t="s">
        <v>797</v>
      </c>
    </row>
    <row r="149" spans="1:4" ht="14.4" x14ac:dyDescent="0.25">
      <c r="A149" s="323">
        <v>144</v>
      </c>
      <c r="B149" s="95" t="s">
        <v>305</v>
      </c>
      <c r="D149" s="302" t="s">
        <v>798</v>
      </c>
    </row>
    <row r="150" spans="1:4" ht="15" thickBot="1" x14ac:dyDescent="0.3">
      <c r="A150" s="323">
        <v>145</v>
      </c>
      <c r="B150" s="238" t="s">
        <v>71</v>
      </c>
      <c r="D150" s="302" t="s">
        <v>799</v>
      </c>
    </row>
    <row r="151" spans="1:4" ht="27" thickBot="1" x14ac:dyDescent="0.3">
      <c r="A151" s="323">
        <v>146</v>
      </c>
      <c r="B151" s="95" t="s">
        <v>306</v>
      </c>
      <c r="D151" s="302" t="s">
        <v>800</v>
      </c>
    </row>
    <row r="152" spans="1:4" ht="14.4" x14ac:dyDescent="0.25">
      <c r="A152" s="323">
        <v>147</v>
      </c>
      <c r="B152" s="243" t="s">
        <v>61</v>
      </c>
      <c r="D152" s="302" t="s">
        <v>801</v>
      </c>
    </row>
    <row r="153" spans="1:4" ht="52.8" x14ac:dyDescent="0.25">
      <c r="A153" s="323">
        <v>148</v>
      </c>
      <c r="B153" s="141" t="s">
        <v>385</v>
      </c>
      <c r="D153" s="302" t="s">
        <v>802</v>
      </c>
    </row>
    <row r="154" spans="1:4" ht="14.4" x14ac:dyDescent="0.25">
      <c r="A154" s="323">
        <v>149</v>
      </c>
      <c r="B154" s="237" t="s">
        <v>519</v>
      </c>
      <c r="D154" s="302" t="s">
        <v>803</v>
      </c>
    </row>
    <row r="155" spans="1:4" ht="26.4" x14ac:dyDescent="0.25">
      <c r="A155" s="323">
        <v>150</v>
      </c>
      <c r="B155" s="237" t="s">
        <v>520</v>
      </c>
      <c r="D155" s="302" t="s">
        <v>804</v>
      </c>
    </row>
    <row r="156" spans="1:4" ht="29.7" customHeight="1" x14ac:dyDescent="0.25">
      <c r="A156" s="323">
        <v>151</v>
      </c>
      <c r="B156" s="95" t="s">
        <v>521</v>
      </c>
      <c r="D156" s="302" t="s">
        <v>805</v>
      </c>
    </row>
    <row r="157" spans="1:4" ht="14.4" x14ac:dyDescent="0.25">
      <c r="A157" s="323">
        <v>152</v>
      </c>
      <c r="B157" s="237" t="s">
        <v>59</v>
      </c>
      <c r="D157" s="302" t="s">
        <v>806</v>
      </c>
    </row>
    <row r="158" spans="1:4" ht="14.4" x14ac:dyDescent="0.25">
      <c r="A158" s="323">
        <v>153</v>
      </c>
      <c r="B158" s="95" t="s">
        <v>452</v>
      </c>
      <c r="D158" s="302" t="s">
        <v>807</v>
      </c>
    </row>
    <row r="159" spans="1:4" ht="14.4" x14ac:dyDescent="0.25">
      <c r="A159" s="323">
        <v>154</v>
      </c>
      <c r="B159" s="237" t="s">
        <v>522</v>
      </c>
      <c r="D159" s="302" t="s">
        <v>808</v>
      </c>
    </row>
    <row r="160" spans="1:4" ht="58.2" customHeight="1" x14ac:dyDescent="0.25">
      <c r="A160" s="323">
        <v>155</v>
      </c>
      <c r="B160" s="95" t="s">
        <v>453</v>
      </c>
      <c r="D160" s="302" t="s">
        <v>809</v>
      </c>
    </row>
    <row r="161" spans="1:7" ht="39.6" x14ac:dyDescent="0.25">
      <c r="A161" s="323">
        <v>156</v>
      </c>
      <c r="B161" s="237" t="s">
        <v>454</v>
      </c>
      <c r="D161" s="302" t="s">
        <v>810</v>
      </c>
    </row>
    <row r="162" spans="1:7" ht="39.6" x14ac:dyDescent="0.25">
      <c r="A162" s="323">
        <v>157</v>
      </c>
      <c r="B162" s="237" t="s">
        <v>523</v>
      </c>
      <c r="D162" s="302" t="s">
        <v>811</v>
      </c>
    </row>
    <row r="163" spans="1:7" ht="14.4" x14ac:dyDescent="0.25">
      <c r="A163" s="323">
        <v>158</v>
      </c>
      <c r="B163" s="237" t="s">
        <v>524</v>
      </c>
      <c r="D163" s="302" t="s">
        <v>812</v>
      </c>
    </row>
    <row r="164" spans="1:7" ht="26.4" x14ac:dyDescent="0.25">
      <c r="A164" s="323">
        <v>159</v>
      </c>
      <c r="B164" s="237" t="s">
        <v>1155</v>
      </c>
      <c r="D164" s="302" t="s">
        <v>813</v>
      </c>
    </row>
    <row r="165" spans="1:7" ht="26.4" x14ac:dyDescent="0.25">
      <c r="A165" s="323">
        <v>160</v>
      </c>
      <c r="B165" s="237" t="s">
        <v>525</v>
      </c>
      <c r="D165" s="302" t="s">
        <v>814</v>
      </c>
    </row>
    <row r="166" spans="1:7" ht="26.4" x14ac:dyDescent="0.25">
      <c r="A166" s="323">
        <v>161</v>
      </c>
      <c r="B166" s="237" t="s">
        <v>526</v>
      </c>
      <c r="D166" s="302" t="s">
        <v>815</v>
      </c>
    </row>
    <row r="167" spans="1:7" ht="26.4" x14ac:dyDescent="0.25">
      <c r="A167" s="323">
        <v>162</v>
      </c>
      <c r="B167" s="237" t="s">
        <v>1159</v>
      </c>
      <c r="D167" s="302" t="s">
        <v>816</v>
      </c>
    </row>
    <row r="168" spans="1:7" ht="39.6" x14ac:dyDescent="0.25">
      <c r="A168" s="323">
        <v>163</v>
      </c>
      <c r="B168" s="237" t="s">
        <v>527</v>
      </c>
      <c r="D168" s="302" t="s">
        <v>817</v>
      </c>
    </row>
    <row r="169" spans="1:7" ht="26.4" x14ac:dyDescent="0.25">
      <c r="A169" s="323">
        <v>164</v>
      </c>
      <c r="B169" s="237" t="s">
        <v>1158</v>
      </c>
      <c r="D169" s="302" t="s">
        <v>818</v>
      </c>
    </row>
    <row r="170" spans="1:7" ht="14.4" x14ac:dyDescent="0.25">
      <c r="A170" s="323">
        <v>165</v>
      </c>
      <c r="B170" s="237" t="s">
        <v>476</v>
      </c>
      <c r="D170" s="302" t="s">
        <v>819</v>
      </c>
    </row>
    <row r="171" spans="1:7" ht="59.55" customHeight="1" x14ac:dyDescent="0.25">
      <c r="A171" s="323">
        <v>166</v>
      </c>
      <c r="B171" s="141" t="s">
        <v>528</v>
      </c>
      <c r="D171" s="302" t="s">
        <v>820</v>
      </c>
    </row>
    <row r="172" spans="1:7" ht="14.4" x14ac:dyDescent="0.25">
      <c r="A172" s="323">
        <v>167</v>
      </c>
      <c r="B172" s="98" t="s">
        <v>343</v>
      </c>
      <c r="D172" s="302" t="s">
        <v>821</v>
      </c>
      <c r="G172" s="320" t="s">
        <v>1078</v>
      </c>
    </row>
    <row r="173" spans="1:7" ht="39.6" x14ac:dyDescent="0.25">
      <c r="A173" s="323">
        <v>168</v>
      </c>
      <c r="B173" s="95" t="s">
        <v>328</v>
      </c>
      <c r="D173" s="302" t="s">
        <v>822</v>
      </c>
      <c r="G173" s="320" t="s">
        <v>1079</v>
      </c>
    </row>
    <row r="174" spans="1:7" ht="14.4" x14ac:dyDescent="0.25">
      <c r="A174" s="323">
        <v>169</v>
      </c>
      <c r="B174" s="237" t="s">
        <v>477</v>
      </c>
      <c r="D174" s="302" t="s">
        <v>823</v>
      </c>
    </row>
    <row r="175" spans="1:7" ht="14.4" x14ac:dyDescent="0.25">
      <c r="A175" s="323">
        <v>170</v>
      </c>
      <c r="B175" s="237" t="s">
        <v>396</v>
      </c>
      <c r="D175" s="302" t="s">
        <v>824</v>
      </c>
    </row>
    <row r="176" spans="1:7" ht="14.4" x14ac:dyDescent="0.25">
      <c r="A176" s="323">
        <v>171</v>
      </c>
      <c r="B176" s="95" t="s">
        <v>378</v>
      </c>
      <c r="D176" s="302" t="s">
        <v>825</v>
      </c>
    </row>
    <row r="177" spans="1:10" ht="14.4" x14ac:dyDescent="0.25">
      <c r="A177" s="323">
        <v>172</v>
      </c>
      <c r="B177" s="98" t="s">
        <v>313</v>
      </c>
      <c r="D177" s="302" t="s">
        <v>826</v>
      </c>
      <c r="G177" s="290" t="s">
        <v>1077</v>
      </c>
      <c r="J177" s="290" t="s">
        <v>1076</v>
      </c>
    </row>
    <row r="178" spans="1:10" ht="26.4" x14ac:dyDescent="0.25">
      <c r="A178" s="323">
        <v>173</v>
      </c>
      <c r="B178" s="237" t="s">
        <v>397</v>
      </c>
      <c r="D178" s="302" t="s">
        <v>827</v>
      </c>
    </row>
    <row r="179" spans="1:10" ht="26.4" x14ac:dyDescent="0.25">
      <c r="A179" s="323">
        <v>174</v>
      </c>
      <c r="B179" s="237" t="s">
        <v>1156</v>
      </c>
      <c r="D179" s="302" t="s">
        <v>828</v>
      </c>
    </row>
    <row r="180" spans="1:10" ht="52.8" x14ac:dyDescent="0.25">
      <c r="A180" s="323">
        <v>175</v>
      </c>
      <c r="B180" s="95" t="s">
        <v>1149</v>
      </c>
      <c r="D180" s="302"/>
    </row>
    <row r="181" spans="1:10" ht="14.4" x14ac:dyDescent="0.25">
      <c r="A181" s="323">
        <v>176</v>
      </c>
      <c r="B181" s="242" t="s">
        <v>474</v>
      </c>
      <c r="D181" s="302" t="s">
        <v>829</v>
      </c>
    </row>
    <row r="182" spans="1:10" ht="14.4" x14ac:dyDescent="0.25">
      <c r="A182" s="323">
        <v>177</v>
      </c>
      <c r="B182" s="98" t="s">
        <v>321</v>
      </c>
      <c r="D182" s="302" t="s">
        <v>830</v>
      </c>
    </row>
    <row r="183" spans="1:10" ht="15" thickBot="1" x14ac:dyDescent="0.3">
      <c r="A183" s="323">
        <v>178</v>
      </c>
      <c r="B183" s="238" t="s">
        <v>455</v>
      </c>
      <c r="D183" s="302" t="s">
        <v>831</v>
      </c>
    </row>
    <row r="184" spans="1:10" ht="31.5" customHeight="1" x14ac:dyDescent="0.25">
      <c r="A184" s="323">
        <v>179</v>
      </c>
      <c r="B184" s="95" t="s">
        <v>352</v>
      </c>
      <c r="D184" s="302" t="s">
        <v>832</v>
      </c>
    </row>
    <row r="185" spans="1:10" ht="26.4" x14ac:dyDescent="0.25">
      <c r="A185" s="323">
        <v>180</v>
      </c>
      <c r="B185" s="254" t="s">
        <v>581</v>
      </c>
      <c r="D185" s="302" t="s">
        <v>833</v>
      </c>
    </row>
    <row r="186" spans="1:10" ht="14.4" x14ac:dyDescent="0.25">
      <c r="A186" s="323">
        <v>181</v>
      </c>
      <c r="B186" s="237" t="s">
        <v>529</v>
      </c>
      <c r="D186" s="302" t="s">
        <v>834</v>
      </c>
    </row>
    <row r="187" spans="1:10" ht="26.4" x14ac:dyDescent="0.25">
      <c r="A187" s="323">
        <v>182</v>
      </c>
      <c r="B187" s="145" t="s">
        <v>353</v>
      </c>
      <c r="D187" s="302" t="s">
        <v>835</v>
      </c>
    </row>
    <row r="188" spans="1:10" ht="27" thickBot="1" x14ac:dyDescent="0.3">
      <c r="A188" s="323">
        <v>183</v>
      </c>
      <c r="B188" s="244" t="s">
        <v>530</v>
      </c>
      <c r="D188" s="302" t="s">
        <v>836</v>
      </c>
    </row>
    <row r="189" spans="1:10" ht="15" thickBot="1" x14ac:dyDescent="0.3">
      <c r="A189" s="323">
        <v>184</v>
      </c>
      <c r="B189" s="245" t="s">
        <v>386</v>
      </c>
      <c r="D189" s="302" t="s">
        <v>837</v>
      </c>
    </row>
    <row r="190" spans="1:10" ht="76.2" customHeight="1" thickBot="1" x14ac:dyDescent="0.3">
      <c r="A190" s="323">
        <v>185</v>
      </c>
      <c r="B190" s="142" t="s">
        <v>1157</v>
      </c>
      <c r="D190" s="302" t="s">
        <v>838</v>
      </c>
    </row>
    <row r="191" spans="1:10" ht="14.4" x14ac:dyDescent="0.25">
      <c r="A191" s="323">
        <v>186</v>
      </c>
      <c r="B191" s="246" t="s">
        <v>13</v>
      </c>
      <c r="D191" s="302" t="s">
        <v>839</v>
      </c>
    </row>
    <row r="192" spans="1:10" ht="14.4" x14ac:dyDescent="0.25">
      <c r="A192" s="323">
        <v>187</v>
      </c>
      <c r="B192" s="98" t="s">
        <v>314</v>
      </c>
      <c r="D192" s="302" t="s">
        <v>840</v>
      </c>
    </row>
    <row r="193" spans="1:4" ht="14.4" x14ac:dyDescent="0.25">
      <c r="A193" s="323">
        <v>188</v>
      </c>
      <c r="B193" s="244" t="s">
        <v>3</v>
      </c>
      <c r="D193" s="302" t="s">
        <v>841</v>
      </c>
    </row>
    <row r="194" spans="1:4" ht="15" thickBot="1" x14ac:dyDescent="0.3">
      <c r="A194" s="323">
        <v>189</v>
      </c>
      <c r="B194" s="244" t="s">
        <v>312</v>
      </c>
      <c r="D194" s="302" t="s">
        <v>842</v>
      </c>
    </row>
    <row r="195" spans="1:4" ht="14.4" x14ac:dyDescent="0.25">
      <c r="A195" s="323">
        <v>190</v>
      </c>
      <c r="B195" s="243" t="s">
        <v>95</v>
      </c>
      <c r="D195" s="302" t="s">
        <v>843</v>
      </c>
    </row>
    <row r="196" spans="1:4" ht="55.8" customHeight="1" thickBot="1" x14ac:dyDescent="0.3">
      <c r="A196" s="323">
        <v>191</v>
      </c>
      <c r="B196" s="142" t="s">
        <v>531</v>
      </c>
      <c r="D196" s="302" t="s">
        <v>844</v>
      </c>
    </row>
    <row r="197" spans="1:4" ht="15" thickBot="1" x14ac:dyDescent="0.3">
      <c r="A197" s="323">
        <v>192</v>
      </c>
      <c r="B197" s="246" t="s">
        <v>4</v>
      </c>
      <c r="D197" s="302" t="s">
        <v>845</v>
      </c>
    </row>
    <row r="198" spans="1:4" ht="93" thickBot="1" x14ac:dyDescent="0.3">
      <c r="A198" s="323">
        <v>193</v>
      </c>
      <c r="B198" s="207" t="s">
        <v>1136</v>
      </c>
      <c r="C198" s="205"/>
      <c r="D198" s="302" t="s">
        <v>846</v>
      </c>
    </row>
    <row r="199" spans="1:4" ht="66" x14ac:dyDescent="0.25">
      <c r="A199" s="323">
        <v>194</v>
      </c>
      <c r="B199" s="145" t="s">
        <v>361</v>
      </c>
      <c r="D199" s="302" t="s">
        <v>847</v>
      </c>
    </row>
    <row r="200" spans="1:4" ht="39.6" x14ac:dyDescent="0.25">
      <c r="A200" s="323">
        <v>195</v>
      </c>
      <c r="B200" s="145" t="s">
        <v>456</v>
      </c>
      <c r="D200" s="302" t="s">
        <v>848</v>
      </c>
    </row>
    <row r="201" spans="1:4" ht="15" thickBot="1" x14ac:dyDescent="0.3">
      <c r="A201" s="323">
        <v>196</v>
      </c>
      <c r="B201" s="244" t="s">
        <v>49</v>
      </c>
      <c r="D201" s="302" t="s">
        <v>849</v>
      </c>
    </row>
    <row r="202" spans="1:4" ht="99" customHeight="1" thickBot="1" x14ac:dyDescent="0.3">
      <c r="A202" s="323">
        <v>197</v>
      </c>
      <c r="B202" s="207" t="s">
        <v>1106</v>
      </c>
      <c r="C202" s="204"/>
      <c r="D202" s="302" t="s">
        <v>850</v>
      </c>
    </row>
    <row r="203" spans="1:4" ht="46.95" customHeight="1" x14ac:dyDescent="0.25">
      <c r="A203" s="323">
        <v>198</v>
      </c>
      <c r="B203" s="145" t="s">
        <v>376</v>
      </c>
      <c r="D203" s="302" t="s">
        <v>851</v>
      </c>
    </row>
    <row r="204" spans="1:4" ht="52.8" x14ac:dyDescent="0.25">
      <c r="A204" s="323">
        <v>199</v>
      </c>
      <c r="B204" s="145" t="s">
        <v>498</v>
      </c>
      <c r="D204" s="302" t="s">
        <v>852</v>
      </c>
    </row>
    <row r="205" spans="1:4" ht="14.4" x14ac:dyDescent="0.25">
      <c r="A205" s="323">
        <v>200</v>
      </c>
      <c r="B205" s="255" t="s">
        <v>50</v>
      </c>
      <c r="D205" s="302" t="s">
        <v>853</v>
      </c>
    </row>
    <row r="206" spans="1:4" ht="118.8" x14ac:dyDescent="0.25">
      <c r="A206" s="323">
        <v>201</v>
      </c>
      <c r="B206" s="145" t="s">
        <v>532</v>
      </c>
      <c r="D206" s="302" t="s">
        <v>854</v>
      </c>
    </row>
    <row r="207" spans="1:4" ht="39.6" x14ac:dyDescent="0.25">
      <c r="A207" s="323">
        <v>202</v>
      </c>
      <c r="B207" s="145" t="s">
        <v>380</v>
      </c>
      <c r="D207" s="302" t="s">
        <v>855</v>
      </c>
    </row>
    <row r="208" spans="1:4" ht="15" thickBot="1" x14ac:dyDescent="0.3">
      <c r="A208" s="323">
        <v>203</v>
      </c>
      <c r="B208" s="244" t="s">
        <v>51</v>
      </c>
      <c r="D208" s="302" t="s">
        <v>856</v>
      </c>
    </row>
    <row r="209" spans="1:16" ht="93" thickBot="1" x14ac:dyDescent="0.3">
      <c r="A209" s="323">
        <v>204</v>
      </c>
      <c r="B209" s="207" t="s">
        <v>1137</v>
      </c>
      <c r="C209" s="204"/>
      <c r="D209" s="302" t="s">
        <v>857</v>
      </c>
    </row>
    <row r="210" spans="1:16" ht="121.8" customHeight="1" x14ac:dyDescent="0.25">
      <c r="A210" s="323">
        <v>205</v>
      </c>
      <c r="B210" s="145" t="s">
        <v>1108</v>
      </c>
      <c r="D210" s="302" t="s">
        <v>858</v>
      </c>
    </row>
    <row r="211" spans="1:16" ht="55.8" customHeight="1" x14ac:dyDescent="0.25">
      <c r="A211" s="323">
        <v>206</v>
      </c>
      <c r="B211" s="95" t="s">
        <v>1109</v>
      </c>
      <c r="D211" s="302"/>
    </row>
    <row r="212" spans="1:16" ht="14.4" x14ac:dyDescent="0.25">
      <c r="A212" s="323">
        <v>207</v>
      </c>
      <c r="B212" s="115" t="s">
        <v>330</v>
      </c>
      <c r="D212" s="302" t="s">
        <v>859</v>
      </c>
    </row>
    <row r="213" spans="1:16" ht="27" thickBot="1" x14ac:dyDescent="0.3">
      <c r="A213" s="323">
        <v>208</v>
      </c>
      <c r="B213" s="145" t="s">
        <v>381</v>
      </c>
      <c r="D213" s="302" t="s">
        <v>860</v>
      </c>
    </row>
    <row r="214" spans="1:16" ht="26.4" x14ac:dyDescent="0.25">
      <c r="A214" s="323">
        <v>209</v>
      </c>
      <c r="B214" s="208" t="s">
        <v>331</v>
      </c>
      <c r="D214" s="302" t="s">
        <v>861</v>
      </c>
    </row>
    <row r="215" spans="1:16" ht="26.4" x14ac:dyDescent="0.25">
      <c r="A215" s="323">
        <v>210</v>
      </c>
      <c r="B215" s="209" t="s">
        <v>457</v>
      </c>
      <c r="D215" s="302" t="s">
        <v>862</v>
      </c>
    </row>
    <row r="216" spans="1:16" ht="14.4" x14ac:dyDescent="0.25">
      <c r="A216" s="323">
        <v>211</v>
      </c>
      <c r="B216" s="209" t="s">
        <v>533</v>
      </c>
      <c r="D216" s="302" t="s">
        <v>863</v>
      </c>
    </row>
    <row r="217" spans="1:16" ht="39.6" x14ac:dyDescent="0.25">
      <c r="A217" s="323">
        <v>212</v>
      </c>
      <c r="B217" s="209" t="s">
        <v>329</v>
      </c>
      <c r="D217" s="302" t="s">
        <v>864</v>
      </c>
    </row>
    <row r="218" spans="1:16" ht="26.4" x14ac:dyDescent="0.25">
      <c r="A218" s="323">
        <v>213</v>
      </c>
      <c r="B218" s="209" t="s">
        <v>458</v>
      </c>
      <c r="D218" s="302" t="s">
        <v>865</v>
      </c>
    </row>
    <row r="219" spans="1:16" ht="15" thickBot="1" x14ac:dyDescent="0.3">
      <c r="A219" s="323">
        <v>214</v>
      </c>
      <c r="B219" s="210" t="s">
        <v>534</v>
      </c>
      <c r="D219" s="302" t="s">
        <v>866</v>
      </c>
    </row>
    <row r="220" spans="1:16" ht="15" thickBot="1" x14ac:dyDescent="0.3">
      <c r="A220" s="323">
        <v>215</v>
      </c>
      <c r="B220" s="245" t="s">
        <v>55</v>
      </c>
      <c r="D220" s="302" t="s">
        <v>867</v>
      </c>
    </row>
    <row r="221" spans="1:16" ht="14.4" x14ac:dyDescent="0.25">
      <c r="A221" s="323">
        <v>216</v>
      </c>
      <c r="B221" s="247" t="s">
        <v>96</v>
      </c>
      <c r="D221" s="302" t="s">
        <v>868</v>
      </c>
    </row>
    <row r="222" spans="1:16" ht="14.4" x14ac:dyDescent="0.25">
      <c r="A222" s="323">
        <v>217</v>
      </c>
      <c r="B222" s="114" t="s">
        <v>299</v>
      </c>
      <c r="D222" s="302" t="s">
        <v>869</v>
      </c>
      <c r="G222" s="320" t="s">
        <v>1072</v>
      </c>
      <c r="J222" s="320" t="s">
        <v>1073</v>
      </c>
      <c r="M222" s="320" t="s">
        <v>1074</v>
      </c>
      <c r="P222" s="320" t="s">
        <v>1075</v>
      </c>
    </row>
    <row r="223" spans="1:16" ht="14.4" x14ac:dyDescent="0.25">
      <c r="A223" s="323">
        <v>218</v>
      </c>
      <c r="B223" s="237" t="s">
        <v>98</v>
      </c>
      <c r="D223" s="302" t="s">
        <v>870</v>
      </c>
    </row>
    <row r="224" spans="1:16" ht="14.4" x14ac:dyDescent="0.25">
      <c r="A224" s="323">
        <v>219</v>
      </c>
      <c r="B224" s="237" t="s">
        <v>99</v>
      </c>
      <c r="D224" s="302" t="s">
        <v>871</v>
      </c>
    </row>
    <row r="225" spans="1:4" ht="14.4" x14ac:dyDescent="0.25">
      <c r="A225" s="323">
        <v>220</v>
      </c>
      <c r="B225" s="237" t="s">
        <v>97</v>
      </c>
      <c r="D225" s="302" t="s">
        <v>872</v>
      </c>
    </row>
    <row r="226" spans="1:4" ht="15" thickBot="1" x14ac:dyDescent="0.3">
      <c r="A226" s="323">
        <v>221</v>
      </c>
      <c r="B226" s="238" t="s">
        <v>100</v>
      </c>
      <c r="D226" s="302" t="s">
        <v>873</v>
      </c>
    </row>
    <row r="227" spans="1:4" ht="14.4" x14ac:dyDescent="0.25">
      <c r="A227" s="323">
        <v>222</v>
      </c>
      <c r="B227" s="247" t="s">
        <v>398</v>
      </c>
      <c r="C227" s="205"/>
      <c r="D227" s="302" t="s">
        <v>874</v>
      </c>
    </row>
    <row r="228" spans="1:4" ht="14.4" x14ac:dyDescent="0.25">
      <c r="A228" s="323">
        <v>223</v>
      </c>
      <c r="B228" s="95" t="s">
        <v>295</v>
      </c>
      <c r="D228" s="302" t="s">
        <v>875</v>
      </c>
    </row>
    <row r="229" spans="1:4" ht="14.4" x14ac:dyDescent="0.25">
      <c r="A229" s="323">
        <v>224</v>
      </c>
      <c r="B229" s="237" t="s">
        <v>66</v>
      </c>
      <c r="D229" s="302" t="s">
        <v>876</v>
      </c>
    </row>
    <row r="230" spans="1:4" ht="79.2" x14ac:dyDescent="0.25">
      <c r="A230" s="323">
        <v>225</v>
      </c>
      <c r="B230" s="145" t="s">
        <v>315</v>
      </c>
      <c r="D230" s="302" t="s">
        <v>877</v>
      </c>
    </row>
    <row r="231" spans="1:4" ht="15" thickBot="1" x14ac:dyDescent="0.3">
      <c r="A231" s="323">
        <v>226</v>
      </c>
      <c r="B231" s="238" t="s">
        <v>67</v>
      </c>
      <c r="D231" s="302" t="s">
        <v>878</v>
      </c>
    </row>
    <row r="232" spans="1:4" ht="15" thickBot="1" x14ac:dyDescent="0.3">
      <c r="A232" s="323">
        <v>227</v>
      </c>
      <c r="B232" s="95" t="s">
        <v>345</v>
      </c>
      <c r="D232" s="302" t="s">
        <v>879</v>
      </c>
    </row>
    <row r="233" spans="1:4" ht="14.4" x14ac:dyDescent="0.25">
      <c r="A233" s="323">
        <v>228</v>
      </c>
      <c r="B233" s="247" t="s">
        <v>64</v>
      </c>
      <c r="D233" s="302" t="s">
        <v>880</v>
      </c>
    </row>
    <row r="234" spans="1:4" ht="14.4" x14ac:dyDescent="0.25">
      <c r="A234" s="323">
        <v>229</v>
      </c>
      <c r="B234" s="95" t="s">
        <v>346</v>
      </c>
      <c r="D234" s="302" t="s">
        <v>881</v>
      </c>
    </row>
    <row r="235" spans="1:4" ht="14.4" x14ac:dyDescent="0.25">
      <c r="A235" s="323">
        <v>230</v>
      </c>
      <c r="B235" s="237" t="s">
        <v>70</v>
      </c>
      <c r="D235" s="302" t="s">
        <v>882</v>
      </c>
    </row>
    <row r="236" spans="1:4" ht="14.4" x14ac:dyDescent="0.25">
      <c r="A236" s="323">
        <v>231</v>
      </c>
      <c r="B236" s="95" t="s">
        <v>347</v>
      </c>
      <c r="D236" s="302" t="s">
        <v>883</v>
      </c>
    </row>
    <row r="237" spans="1:4" ht="14.4" x14ac:dyDescent="0.25">
      <c r="A237" s="323">
        <v>232</v>
      </c>
      <c r="B237" s="237" t="s">
        <v>69</v>
      </c>
      <c r="D237" s="302" t="s">
        <v>884</v>
      </c>
    </row>
    <row r="238" spans="1:4" ht="14.4" x14ac:dyDescent="0.25">
      <c r="A238" s="323">
        <v>233</v>
      </c>
      <c r="B238" s="237" t="s">
        <v>296</v>
      </c>
      <c r="D238" s="302" t="s">
        <v>885</v>
      </c>
    </row>
    <row r="239" spans="1:4" ht="14.4" x14ac:dyDescent="0.25">
      <c r="A239" s="323">
        <v>234</v>
      </c>
      <c r="B239" s="237" t="s">
        <v>354</v>
      </c>
      <c r="D239" s="302" t="s">
        <v>886</v>
      </c>
    </row>
    <row r="240" spans="1:4" ht="39.6" x14ac:dyDescent="0.25">
      <c r="A240" s="323">
        <v>235</v>
      </c>
      <c r="B240" s="141" t="s">
        <v>459</v>
      </c>
      <c r="D240" s="302" t="s">
        <v>887</v>
      </c>
    </row>
    <row r="241" spans="1:11" ht="15" thickBot="1" x14ac:dyDescent="0.3">
      <c r="A241" s="323">
        <v>236</v>
      </c>
      <c r="B241" s="238" t="s">
        <v>68</v>
      </c>
      <c r="D241" s="302" t="s">
        <v>888</v>
      </c>
    </row>
    <row r="242" spans="1:11" ht="14.4" x14ac:dyDescent="0.25">
      <c r="A242" s="323">
        <v>237</v>
      </c>
      <c r="B242" s="95" t="s">
        <v>348</v>
      </c>
      <c r="D242" s="302" t="s">
        <v>889</v>
      </c>
    </row>
    <row r="243" spans="1:11" s="328" customFormat="1" ht="14.4" x14ac:dyDescent="0.25">
      <c r="B243" s="322" t="s">
        <v>1116</v>
      </c>
      <c r="C243" s="228"/>
      <c r="D243" s="228"/>
      <c r="E243" s="228"/>
      <c r="F243" s="228"/>
      <c r="G243" s="228"/>
      <c r="H243" s="228"/>
      <c r="I243" s="228"/>
      <c r="J243" s="228"/>
      <c r="K243" s="228"/>
    </row>
    <row r="244" spans="1:11" s="336" customFormat="1" ht="52.8" x14ac:dyDescent="0.25">
      <c r="A244" s="323">
        <v>237</v>
      </c>
      <c r="B244" s="122" t="s">
        <v>1144</v>
      </c>
      <c r="C244" s="261"/>
      <c r="D244" s="261"/>
      <c r="E244" s="261"/>
      <c r="F244" s="261"/>
      <c r="G244" s="261"/>
      <c r="H244" s="261"/>
      <c r="I244" s="261"/>
      <c r="J244" s="261"/>
      <c r="K244" s="261"/>
    </row>
    <row r="245" spans="1:11" s="336" customFormat="1" ht="14.4" x14ac:dyDescent="0.25">
      <c r="A245" s="323">
        <v>238</v>
      </c>
      <c r="B245" s="122" t="s">
        <v>504</v>
      </c>
      <c r="C245" s="261"/>
      <c r="D245" s="261"/>
      <c r="E245" s="261"/>
      <c r="F245" s="261"/>
      <c r="G245" s="261"/>
      <c r="H245" s="261"/>
      <c r="I245" s="261"/>
      <c r="J245" s="261"/>
      <c r="K245" s="261"/>
    </row>
    <row r="246" spans="1:11" s="336" customFormat="1" ht="14.4" x14ac:dyDescent="0.25">
      <c r="A246" s="323">
        <v>239</v>
      </c>
      <c r="B246" s="122" t="s">
        <v>1119</v>
      </c>
      <c r="C246" s="261"/>
      <c r="D246" s="261"/>
      <c r="E246" s="261"/>
      <c r="F246" s="261"/>
      <c r="G246" s="261"/>
      <c r="H246" s="261"/>
      <c r="I246" s="261"/>
      <c r="J246" s="261"/>
      <c r="K246" s="261"/>
    </row>
    <row r="247" spans="1:11" s="336" customFormat="1" ht="15" thickBot="1" x14ac:dyDescent="0.3">
      <c r="A247" s="323">
        <v>240</v>
      </c>
      <c r="B247" s="122" t="s">
        <v>1121</v>
      </c>
      <c r="C247" s="261"/>
      <c r="D247" s="261"/>
      <c r="E247" s="261"/>
      <c r="F247" s="261"/>
      <c r="G247" s="261"/>
      <c r="H247" s="261"/>
      <c r="I247" s="261"/>
      <c r="J247" s="261"/>
      <c r="K247" s="261"/>
    </row>
    <row r="248" spans="1:11" s="336" customFormat="1" ht="14.4" x14ac:dyDescent="0.25">
      <c r="A248" s="323">
        <v>241</v>
      </c>
      <c r="B248" s="337" t="s">
        <v>1120</v>
      </c>
      <c r="C248" s="261"/>
      <c r="D248" s="261"/>
      <c r="E248" s="261"/>
      <c r="F248" s="261"/>
      <c r="G248" s="261"/>
      <c r="H248" s="261"/>
      <c r="I248" s="261"/>
      <c r="J248" s="261"/>
      <c r="K248" s="261"/>
    </row>
    <row r="249" spans="1:11" s="336" customFormat="1" ht="26.4" x14ac:dyDescent="0.25">
      <c r="A249" s="323">
        <v>242</v>
      </c>
      <c r="B249" s="73" t="s">
        <v>1134</v>
      </c>
      <c r="C249" s="261"/>
      <c r="D249" s="261"/>
      <c r="E249" s="261"/>
      <c r="F249" s="261"/>
      <c r="G249" s="261"/>
      <c r="H249" s="261"/>
      <c r="I249" s="261"/>
      <c r="J249" s="261"/>
      <c r="K249" s="261"/>
    </row>
    <row r="250" spans="1:11" s="336" customFormat="1" ht="27" thickBot="1" x14ac:dyDescent="0.3">
      <c r="A250" s="323">
        <v>243</v>
      </c>
      <c r="B250" s="73" t="s">
        <v>1133</v>
      </c>
      <c r="C250" s="261"/>
      <c r="D250" s="261"/>
      <c r="E250" s="261"/>
      <c r="F250" s="261"/>
      <c r="G250" s="261"/>
      <c r="H250" s="261"/>
      <c r="I250" s="261"/>
      <c r="J250" s="261"/>
      <c r="K250" s="261"/>
    </row>
    <row r="251" spans="1:11" ht="16.5" customHeight="1" x14ac:dyDescent="0.25">
      <c r="A251" s="323">
        <v>244</v>
      </c>
      <c r="B251" s="241" t="s">
        <v>1145</v>
      </c>
      <c r="C251" s="216"/>
      <c r="D251" s="302" t="s">
        <v>789</v>
      </c>
    </row>
    <row r="252" spans="1:11" s="336" customFormat="1" ht="79.8" thickBot="1" x14ac:dyDescent="0.3">
      <c r="A252" s="323">
        <v>245</v>
      </c>
      <c r="B252" s="95" t="s">
        <v>1135</v>
      </c>
      <c r="C252" s="261"/>
      <c r="D252" s="261"/>
      <c r="E252" s="261"/>
      <c r="F252" s="261"/>
      <c r="G252" s="261"/>
      <c r="H252" s="261"/>
      <c r="I252" s="261"/>
      <c r="J252" s="261"/>
      <c r="K252" s="261"/>
    </row>
    <row r="253" spans="1:11" ht="93" thickBot="1" x14ac:dyDescent="0.3">
      <c r="A253" s="323">
        <v>246</v>
      </c>
      <c r="B253" s="207" t="s">
        <v>1139</v>
      </c>
      <c r="C253" s="205"/>
      <c r="D253" s="302" t="s">
        <v>1140</v>
      </c>
    </row>
    <row r="254" spans="1:11" ht="99" customHeight="1" thickBot="1" x14ac:dyDescent="0.3">
      <c r="A254" s="323">
        <v>247</v>
      </c>
      <c r="B254" s="207" t="s">
        <v>1138</v>
      </c>
      <c r="C254" s="204"/>
      <c r="D254" s="302" t="s">
        <v>1141</v>
      </c>
    </row>
    <row r="255" spans="1:11" ht="93" thickBot="1" x14ac:dyDescent="0.3">
      <c r="A255" s="323">
        <v>248</v>
      </c>
      <c r="B255" s="207" t="s">
        <v>1143</v>
      </c>
      <c r="C255" s="204"/>
      <c r="D255" s="302" t="s">
        <v>1142</v>
      </c>
    </row>
    <row r="256" spans="1:11" s="229" customFormat="1" ht="14.4" x14ac:dyDescent="0.25">
      <c r="B256" s="322" t="s">
        <v>535</v>
      </c>
      <c r="C256" s="228"/>
      <c r="D256" s="228"/>
    </row>
    <row r="257" spans="1:4" ht="26.4" x14ac:dyDescent="0.25">
      <c r="A257" s="323">
        <v>249</v>
      </c>
      <c r="B257" s="114" t="s">
        <v>319</v>
      </c>
      <c r="D257" s="319" t="s">
        <v>415</v>
      </c>
    </row>
    <row r="258" spans="1:4" ht="26.4" x14ac:dyDescent="0.25">
      <c r="A258" s="323">
        <v>250</v>
      </c>
      <c r="B258" s="122" t="s">
        <v>5</v>
      </c>
      <c r="D258" s="319" t="s">
        <v>416</v>
      </c>
    </row>
    <row r="259" spans="1:4" ht="26.4" x14ac:dyDescent="0.25">
      <c r="A259" s="323">
        <v>251</v>
      </c>
      <c r="B259" s="122" t="s">
        <v>6</v>
      </c>
      <c r="D259" s="319" t="s">
        <v>417</v>
      </c>
    </row>
    <row r="260" spans="1:4" ht="14.4" x14ac:dyDescent="0.25">
      <c r="A260" s="323">
        <v>252</v>
      </c>
      <c r="B260" s="122" t="s">
        <v>56</v>
      </c>
      <c r="D260" s="319" t="s">
        <v>418</v>
      </c>
    </row>
    <row r="261" spans="1:4" ht="14.4" x14ac:dyDescent="0.25">
      <c r="A261" s="323">
        <v>253</v>
      </c>
      <c r="B261" s="114" t="s">
        <v>137</v>
      </c>
      <c r="D261" s="319" t="s">
        <v>419</v>
      </c>
    </row>
    <row r="262" spans="1:4" ht="52.8" x14ac:dyDescent="0.25">
      <c r="A262" s="323">
        <v>254</v>
      </c>
      <c r="B262" s="95" t="s">
        <v>138</v>
      </c>
      <c r="D262" s="319" t="s">
        <v>420</v>
      </c>
    </row>
    <row r="263" spans="1:4" ht="79.2" x14ac:dyDescent="0.25">
      <c r="A263" s="323">
        <v>255</v>
      </c>
      <c r="B263" s="95" t="s">
        <v>349</v>
      </c>
      <c r="D263" s="319" t="s">
        <v>421</v>
      </c>
    </row>
    <row r="264" spans="1:4" ht="26.4" x14ac:dyDescent="0.25">
      <c r="A264" s="323">
        <v>256</v>
      </c>
      <c r="B264" s="122" t="s">
        <v>460</v>
      </c>
      <c r="D264" s="319" t="s">
        <v>422</v>
      </c>
    </row>
    <row r="265" spans="1:4" ht="39.6" x14ac:dyDescent="0.25">
      <c r="A265" s="323">
        <v>257</v>
      </c>
      <c r="B265" s="145" t="s">
        <v>317</v>
      </c>
      <c r="D265" s="319" t="s">
        <v>423</v>
      </c>
    </row>
    <row r="266" spans="1:4" ht="52.8" x14ac:dyDescent="0.25">
      <c r="A266" s="323">
        <v>258</v>
      </c>
      <c r="B266" s="142" t="s">
        <v>461</v>
      </c>
      <c r="D266" s="319" t="s">
        <v>424</v>
      </c>
    </row>
    <row r="267" spans="1:4" ht="14.4" x14ac:dyDescent="0.25">
      <c r="A267" s="323">
        <v>259</v>
      </c>
      <c r="B267" s="122" t="s">
        <v>462</v>
      </c>
      <c r="D267" s="319" t="s">
        <v>425</v>
      </c>
    </row>
    <row r="268" spans="1:4" ht="26.4" x14ac:dyDescent="0.25">
      <c r="A268" s="323">
        <v>260</v>
      </c>
      <c r="B268" s="116" t="s">
        <v>320</v>
      </c>
      <c r="D268" s="319" t="s">
        <v>426</v>
      </c>
    </row>
    <row r="269" spans="1:4" ht="39.6" x14ac:dyDescent="0.25">
      <c r="A269" s="323">
        <v>261</v>
      </c>
      <c r="B269" s="145" t="s">
        <v>316</v>
      </c>
      <c r="D269" s="319" t="s">
        <v>427</v>
      </c>
    </row>
    <row r="270" spans="1:4" ht="52.8" x14ac:dyDescent="0.25">
      <c r="A270" s="323">
        <v>262</v>
      </c>
      <c r="B270" s="145" t="s">
        <v>463</v>
      </c>
      <c r="D270" s="319" t="s">
        <v>428</v>
      </c>
    </row>
    <row r="271" spans="1:4" ht="14.4" x14ac:dyDescent="0.25">
      <c r="A271" s="323">
        <v>263</v>
      </c>
      <c r="B271" s="143" t="s">
        <v>72</v>
      </c>
      <c r="D271" s="302" t="s">
        <v>890</v>
      </c>
    </row>
    <row r="272" spans="1:4" ht="66" x14ac:dyDescent="0.25">
      <c r="A272" s="323">
        <v>264</v>
      </c>
      <c r="B272" s="203" t="s">
        <v>318</v>
      </c>
      <c r="D272" s="302" t="s">
        <v>891</v>
      </c>
    </row>
    <row r="273" spans="1:4" ht="39.6" x14ac:dyDescent="0.25">
      <c r="A273" s="323">
        <v>265</v>
      </c>
      <c r="B273" s="122" t="s">
        <v>464</v>
      </c>
      <c r="D273" s="302" t="s">
        <v>892</v>
      </c>
    </row>
    <row r="274" spans="1:4" ht="39.6" x14ac:dyDescent="0.25">
      <c r="A274" s="323">
        <v>266</v>
      </c>
      <c r="B274" s="141" t="s">
        <v>465</v>
      </c>
      <c r="D274" s="302" t="s">
        <v>893</v>
      </c>
    </row>
    <row r="275" spans="1:4" ht="15" thickBot="1" x14ac:dyDescent="0.3">
      <c r="A275" s="323">
        <v>267</v>
      </c>
      <c r="B275" s="143" t="s">
        <v>90</v>
      </c>
      <c r="D275" s="302" t="s">
        <v>894</v>
      </c>
    </row>
    <row r="276" spans="1:4" ht="26.4" x14ac:dyDescent="0.25">
      <c r="A276" s="323">
        <v>268</v>
      </c>
      <c r="B276" s="226" t="s">
        <v>536</v>
      </c>
      <c r="D276" s="302" t="s">
        <v>895</v>
      </c>
    </row>
    <row r="277" spans="1:4" ht="14.4" x14ac:dyDescent="0.25">
      <c r="A277" s="323">
        <v>269</v>
      </c>
      <c r="B277" s="227" t="s">
        <v>466</v>
      </c>
      <c r="D277" s="302" t="s">
        <v>896</v>
      </c>
    </row>
    <row r="278" spans="1:4" ht="26.4" x14ac:dyDescent="0.25">
      <c r="A278" s="323">
        <v>270</v>
      </c>
      <c r="B278" s="107" t="s">
        <v>467</v>
      </c>
      <c r="D278" s="302" t="s">
        <v>897</v>
      </c>
    </row>
    <row r="279" spans="1:4" ht="14.4" x14ac:dyDescent="0.25">
      <c r="A279" s="323">
        <v>271</v>
      </c>
      <c r="B279" s="108" t="s">
        <v>468</v>
      </c>
      <c r="D279" s="302" t="s">
        <v>898</v>
      </c>
    </row>
    <row r="280" spans="1:4" ht="26.4" x14ac:dyDescent="0.25">
      <c r="A280" s="323">
        <v>272</v>
      </c>
      <c r="B280" s="136" t="s">
        <v>1110</v>
      </c>
      <c r="D280" s="302" t="s">
        <v>899</v>
      </c>
    </row>
    <row r="281" spans="1:4" ht="14.4" x14ac:dyDescent="0.25">
      <c r="A281" s="323">
        <v>273</v>
      </c>
      <c r="B281" s="95" t="s">
        <v>350</v>
      </c>
      <c r="D281" s="302" t="s">
        <v>900</v>
      </c>
    </row>
    <row r="282" spans="1:4" s="229" customFormat="1" ht="14.4" x14ac:dyDescent="0.25">
      <c r="B282" s="257" t="s">
        <v>537</v>
      </c>
      <c r="C282" s="228"/>
      <c r="D282" s="228"/>
    </row>
    <row r="283" spans="1:4" ht="14.4" x14ac:dyDescent="0.25">
      <c r="A283" s="323">
        <v>274</v>
      </c>
      <c r="B283" s="122" t="s">
        <v>10</v>
      </c>
      <c r="D283" s="302" t="s">
        <v>901</v>
      </c>
    </row>
    <row r="284" spans="1:4" ht="27" thickBot="1" x14ac:dyDescent="0.3">
      <c r="A284" s="323">
        <v>275</v>
      </c>
      <c r="B284" s="122" t="s">
        <v>134</v>
      </c>
      <c r="D284" s="302" t="s">
        <v>902</v>
      </c>
    </row>
    <row r="285" spans="1:4" ht="15" thickBot="1" x14ac:dyDescent="0.3">
      <c r="A285" s="323">
        <v>276</v>
      </c>
      <c r="B285" s="243" t="s">
        <v>47</v>
      </c>
      <c r="D285" s="302" t="s">
        <v>903</v>
      </c>
    </row>
    <row r="286" spans="1:4" ht="54.45" customHeight="1" x14ac:dyDescent="0.25">
      <c r="A286" s="323">
        <v>277</v>
      </c>
      <c r="B286" s="117" t="s">
        <v>538</v>
      </c>
      <c r="C286" s="70"/>
      <c r="D286" s="302" t="s">
        <v>904</v>
      </c>
    </row>
    <row r="287" spans="1:4" ht="14.4" x14ac:dyDescent="0.25">
      <c r="A287" s="323">
        <v>278</v>
      </c>
      <c r="B287" s="249" t="s">
        <v>48</v>
      </c>
      <c r="D287" s="302" t="s">
        <v>905</v>
      </c>
    </row>
    <row r="288" spans="1:4" ht="79.05" customHeight="1" x14ac:dyDescent="0.25">
      <c r="A288" s="323">
        <v>279</v>
      </c>
      <c r="B288" s="93" t="s">
        <v>539</v>
      </c>
      <c r="D288" s="302" t="s">
        <v>906</v>
      </c>
    </row>
    <row r="289" spans="1:4" ht="14.4" x14ac:dyDescent="0.25">
      <c r="A289" s="323">
        <v>280</v>
      </c>
      <c r="B289" s="93" t="s">
        <v>394</v>
      </c>
      <c r="D289" s="302" t="s">
        <v>907</v>
      </c>
    </row>
    <row r="290" spans="1:4" ht="26.4" x14ac:dyDescent="0.25">
      <c r="A290" s="323">
        <v>281</v>
      </c>
      <c r="B290" s="118" t="s">
        <v>540</v>
      </c>
      <c r="D290" s="302" t="s">
        <v>908</v>
      </c>
    </row>
    <row r="291" spans="1:4" ht="52.95" customHeight="1" x14ac:dyDescent="0.25">
      <c r="A291" s="323">
        <v>282</v>
      </c>
      <c r="B291" s="118" t="s">
        <v>541</v>
      </c>
      <c r="D291" s="302" t="s">
        <v>909</v>
      </c>
    </row>
    <row r="292" spans="1:4" ht="96" customHeight="1" x14ac:dyDescent="0.25">
      <c r="A292" s="323">
        <v>283</v>
      </c>
      <c r="B292" s="93" t="s">
        <v>542</v>
      </c>
      <c r="C292" s="205"/>
      <c r="D292" s="302" t="s">
        <v>910</v>
      </c>
    </row>
    <row r="293" spans="1:4" ht="52.8" x14ac:dyDescent="0.25">
      <c r="A293" s="323">
        <v>284</v>
      </c>
      <c r="B293" s="93" t="s">
        <v>543</v>
      </c>
      <c r="D293" s="302" t="s">
        <v>911</v>
      </c>
    </row>
    <row r="294" spans="1:4" ht="26.4" x14ac:dyDescent="0.25">
      <c r="A294" s="323">
        <v>285</v>
      </c>
      <c r="B294" s="93" t="s">
        <v>469</v>
      </c>
      <c r="D294" s="302" t="s">
        <v>912</v>
      </c>
    </row>
    <row r="295" spans="1:4" ht="39.6" x14ac:dyDescent="0.25">
      <c r="A295" s="323">
        <v>286</v>
      </c>
      <c r="B295" s="93" t="s">
        <v>470</v>
      </c>
      <c r="D295" s="302" t="s">
        <v>913</v>
      </c>
    </row>
    <row r="296" spans="1:4" ht="28.95" customHeight="1" x14ac:dyDescent="0.25">
      <c r="A296" s="323">
        <v>287</v>
      </c>
      <c r="B296" s="93" t="s">
        <v>400</v>
      </c>
      <c r="D296" s="302" t="s">
        <v>914</v>
      </c>
    </row>
    <row r="297" spans="1:4" ht="39.6" x14ac:dyDescent="0.25">
      <c r="A297" s="323">
        <v>288</v>
      </c>
      <c r="B297" s="93" t="s">
        <v>471</v>
      </c>
      <c r="D297" s="302" t="s">
        <v>915</v>
      </c>
    </row>
    <row r="298" spans="1:4" ht="14.4" x14ac:dyDescent="0.25">
      <c r="A298" s="323">
        <v>289</v>
      </c>
      <c r="B298" s="249" t="s">
        <v>11</v>
      </c>
      <c r="D298" s="302" t="s">
        <v>916</v>
      </c>
    </row>
    <row r="299" spans="1:4" ht="132" x14ac:dyDescent="0.25">
      <c r="A299" s="323">
        <v>290</v>
      </c>
      <c r="B299" s="93" t="s">
        <v>544</v>
      </c>
      <c r="D299" s="302" t="s">
        <v>917</v>
      </c>
    </row>
    <row r="300" spans="1:4" ht="14.4" x14ac:dyDescent="0.25">
      <c r="A300" s="323">
        <v>291</v>
      </c>
      <c r="B300" s="249" t="s">
        <v>60</v>
      </c>
      <c r="D300" s="302" t="s">
        <v>918</v>
      </c>
    </row>
    <row r="301" spans="1:4" ht="26.4" x14ac:dyDescent="0.25">
      <c r="A301" s="323">
        <v>292</v>
      </c>
      <c r="B301" s="93" t="s">
        <v>545</v>
      </c>
      <c r="D301" s="302" t="s">
        <v>919</v>
      </c>
    </row>
    <row r="302" spans="1:4" ht="26.4" x14ac:dyDescent="0.25">
      <c r="A302" s="323">
        <v>293</v>
      </c>
      <c r="B302" s="93" t="s">
        <v>472</v>
      </c>
      <c r="D302" s="302" t="s">
        <v>920</v>
      </c>
    </row>
    <row r="303" spans="1:4" ht="14.4" x14ac:dyDescent="0.25">
      <c r="A303" s="323">
        <v>294</v>
      </c>
      <c r="B303" s="119" t="s">
        <v>382</v>
      </c>
      <c r="D303" s="302" t="s">
        <v>921</v>
      </c>
    </row>
    <row r="304" spans="1:4" ht="39.6" x14ac:dyDescent="0.25">
      <c r="A304" s="323">
        <v>295</v>
      </c>
      <c r="B304" s="93" t="s">
        <v>473</v>
      </c>
      <c r="D304" s="302" t="s">
        <v>922</v>
      </c>
    </row>
    <row r="305" spans="1:7" ht="39.6" x14ac:dyDescent="0.25">
      <c r="A305" s="323">
        <v>296</v>
      </c>
      <c r="B305" s="93" t="s">
        <v>546</v>
      </c>
      <c r="D305" s="302" t="s">
        <v>923</v>
      </c>
    </row>
    <row r="306" spans="1:7" ht="39.6" x14ac:dyDescent="0.25">
      <c r="A306" s="323">
        <v>297</v>
      </c>
      <c r="B306" s="93" t="s">
        <v>547</v>
      </c>
      <c r="D306" s="302" t="s">
        <v>924</v>
      </c>
    </row>
    <row r="307" spans="1:7" ht="39.6" x14ac:dyDescent="0.25">
      <c r="A307" s="323">
        <v>298</v>
      </c>
      <c r="B307" s="93" t="s">
        <v>549</v>
      </c>
      <c r="D307" s="302" t="s">
        <v>925</v>
      </c>
    </row>
    <row r="308" spans="1:7" ht="39.6" x14ac:dyDescent="0.25">
      <c r="A308" s="323">
        <v>299</v>
      </c>
      <c r="B308" s="93" t="s">
        <v>550</v>
      </c>
      <c r="D308" s="302" t="s">
        <v>926</v>
      </c>
    </row>
    <row r="309" spans="1:7" ht="52.8" x14ac:dyDescent="0.25">
      <c r="A309" s="323">
        <v>300</v>
      </c>
      <c r="B309" s="93" t="s">
        <v>548</v>
      </c>
      <c r="D309" s="302" t="s">
        <v>927</v>
      </c>
    </row>
    <row r="310" spans="1:7" ht="14.4" x14ac:dyDescent="0.25">
      <c r="A310" s="323">
        <v>301</v>
      </c>
      <c r="B310" s="249" t="s">
        <v>324</v>
      </c>
      <c r="D310" s="302" t="s">
        <v>928</v>
      </c>
    </row>
    <row r="311" spans="1:7" ht="52.8" x14ac:dyDescent="0.25">
      <c r="A311" s="323">
        <v>302</v>
      </c>
      <c r="B311" s="119" t="s">
        <v>351</v>
      </c>
      <c r="D311" s="302" t="s">
        <v>929</v>
      </c>
    </row>
    <row r="312" spans="1:7" ht="53.4" thickBot="1" x14ac:dyDescent="0.3">
      <c r="A312" s="323">
        <v>303</v>
      </c>
      <c r="B312" s="120" t="s">
        <v>322</v>
      </c>
      <c r="D312" s="302" t="s">
        <v>930</v>
      </c>
    </row>
    <row r="313" spans="1:7" ht="19.05" customHeight="1" thickBot="1" x14ac:dyDescent="0.3">
      <c r="A313" s="323">
        <v>304</v>
      </c>
      <c r="B313" s="250" t="s">
        <v>362</v>
      </c>
      <c r="D313" s="302" t="s">
        <v>931</v>
      </c>
    </row>
    <row r="314" spans="1:7" ht="14.4" x14ac:dyDescent="0.25">
      <c r="A314" s="323">
        <v>305</v>
      </c>
      <c r="B314" s="251" t="s">
        <v>401</v>
      </c>
      <c r="D314" s="302" t="s">
        <v>932</v>
      </c>
    </row>
    <row r="315" spans="1:7" ht="66.599999999999994" thickBot="1" x14ac:dyDescent="0.3">
      <c r="A315" s="323">
        <v>306</v>
      </c>
      <c r="B315" s="119" t="s">
        <v>363</v>
      </c>
      <c r="D315" s="302" t="s">
        <v>933</v>
      </c>
    </row>
    <row r="316" spans="1:7" ht="39.6" x14ac:dyDescent="0.25">
      <c r="A316" s="323">
        <v>307</v>
      </c>
      <c r="B316" s="211" t="s">
        <v>404</v>
      </c>
      <c r="C316" s="206"/>
      <c r="D316" s="302" t="s">
        <v>934</v>
      </c>
      <c r="G316" s="290" t="s">
        <v>1071</v>
      </c>
    </row>
    <row r="317" spans="1:7" ht="26.4" x14ac:dyDescent="0.25">
      <c r="A317" s="323">
        <v>308</v>
      </c>
      <c r="B317" s="218" t="s">
        <v>389</v>
      </c>
      <c r="C317" s="202"/>
      <c r="D317" s="302" t="s">
        <v>935</v>
      </c>
    </row>
    <row r="318" spans="1:7" ht="26.4" x14ac:dyDescent="0.25">
      <c r="A318" s="323">
        <v>309</v>
      </c>
      <c r="B318" s="121" t="s">
        <v>390</v>
      </c>
      <c r="D318" s="302" t="s">
        <v>936</v>
      </c>
    </row>
    <row r="319" spans="1:7" ht="26.4" x14ac:dyDescent="0.25">
      <c r="A319" s="323">
        <v>310</v>
      </c>
      <c r="B319" s="121" t="s">
        <v>391</v>
      </c>
      <c r="D319" s="302" t="s">
        <v>937</v>
      </c>
    </row>
    <row r="320" spans="1:7" ht="26.4" x14ac:dyDescent="0.25">
      <c r="A320" s="323">
        <v>311</v>
      </c>
      <c r="B320" s="121" t="s">
        <v>392</v>
      </c>
      <c r="D320" s="302" t="s">
        <v>938</v>
      </c>
    </row>
    <row r="321" spans="1:7" ht="27" thickBot="1" x14ac:dyDescent="0.3">
      <c r="A321" s="323">
        <v>312</v>
      </c>
      <c r="B321" s="121" t="s">
        <v>393</v>
      </c>
      <c r="D321" s="302" t="s">
        <v>939</v>
      </c>
    </row>
    <row r="322" spans="1:7" ht="26.4" x14ac:dyDescent="0.25">
      <c r="A322" s="323">
        <v>313</v>
      </c>
      <c r="B322" s="251" t="s">
        <v>102</v>
      </c>
      <c r="D322" s="302" t="s">
        <v>940</v>
      </c>
    </row>
    <row r="323" spans="1:7" ht="79.8" thickBot="1" x14ac:dyDescent="0.3">
      <c r="A323" s="323">
        <v>314</v>
      </c>
      <c r="B323" s="145" t="s">
        <v>73</v>
      </c>
      <c r="D323" s="302" t="s">
        <v>941</v>
      </c>
      <c r="G323" s="70"/>
    </row>
    <row r="324" spans="1:7" ht="39.6" x14ac:dyDescent="0.25">
      <c r="A324" s="323">
        <v>315</v>
      </c>
      <c r="B324" s="211" t="s">
        <v>325</v>
      </c>
      <c r="D324" s="302" t="s">
        <v>942</v>
      </c>
    </row>
    <row r="325" spans="1:7" ht="40.200000000000003" thickBot="1" x14ac:dyDescent="0.3">
      <c r="A325" s="323">
        <v>316</v>
      </c>
      <c r="B325" s="212" t="s">
        <v>326</v>
      </c>
      <c r="D325" s="302" t="s">
        <v>943</v>
      </c>
    </row>
    <row r="326" spans="1:7" ht="26.4" x14ac:dyDescent="0.25">
      <c r="A326" s="323">
        <v>317</v>
      </c>
      <c r="B326" s="251" t="s">
        <v>402</v>
      </c>
      <c r="D326" s="302" t="s">
        <v>944</v>
      </c>
    </row>
    <row r="327" spans="1:7" ht="27" thickBot="1" x14ac:dyDescent="0.3">
      <c r="A327" s="323">
        <v>318</v>
      </c>
      <c r="B327" s="95" t="s">
        <v>379</v>
      </c>
      <c r="D327" s="302" t="s">
        <v>945</v>
      </c>
    </row>
    <row r="328" spans="1:7" ht="20.55" customHeight="1" thickBot="1" x14ac:dyDescent="0.3">
      <c r="A328" s="323">
        <v>319</v>
      </c>
      <c r="B328" s="213" t="s">
        <v>429</v>
      </c>
      <c r="D328" s="302" t="s">
        <v>946</v>
      </c>
    </row>
    <row r="329" spans="1:7" ht="14.4" x14ac:dyDescent="0.25">
      <c r="A329" s="323">
        <v>320</v>
      </c>
      <c r="B329" s="252" t="s">
        <v>9</v>
      </c>
      <c r="D329" s="302" t="s">
        <v>947</v>
      </c>
    </row>
    <row r="330" spans="1:7" ht="93" thickBot="1" x14ac:dyDescent="0.3">
      <c r="A330" s="323">
        <v>321</v>
      </c>
      <c r="B330" s="95" t="s">
        <v>0</v>
      </c>
      <c r="D330" s="302" t="s">
        <v>948</v>
      </c>
    </row>
    <row r="331" spans="1:7" ht="26.4" x14ac:dyDescent="0.25">
      <c r="A331" s="323">
        <v>322</v>
      </c>
      <c r="B331" s="211" t="s">
        <v>387</v>
      </c>
      <c r="D331" s="302" t="s">
        <v>949</v>
      </c>
    </row>
    <row r="332" spans="1:7" ht="26.4" x14ac:dyDescent="0.25">
      <c r="A332" s="323">
        <v>323</v>
      </c>
      <c r="B332" s="121" t="s">
        <v>388</v>
      </c>
      <c r="D332" s="302" t="s">
        <v>950</v>
      </c>
    </row>
    <row r="333" spans="1:7" ht="26.4" x14ac:dyDescent="0.25">
      <c r="A333" s="323">
        <v>324</v>
      </c>
      <c r="B333" s="121" t="s">
        <v>475</v>
      </c>
      <c r="D333" s="302" t="s">
        <v>951</v>
      </c>
    </row>
    <row r="334" spans="1:7" ht="26.4" x14ac:dyDescent="0.25">
      <c r="A334" s="323">
        <v>325</v>
      </c>
      <c r="B334" s="121" t="s">
        <v>557</v>
      </c>
      <c r="D334" s="302" t="s">
        <v>952</v>
      </c>
    </row>
    <row r="335" spans="1:7" ht="55.95" customHeight="1" thickBot="1" x14ac:dyDescent="0.3">
      <c r="A335" s="323">
        <v>326</v>
      </c>
      <c r="B335" s="214" t="s">
        <v>558</v>
      </c>
      <c r="D335" s="302" t="s">
        <v>953</v>
      </c>
    </row>
    <row r="336" spans="1:7" s="328" customFormat="1" ht="14.4" x14ac:dyDescent="0.25">
      <c r="B336" s="322" t="s">
        <v>564</v>
      </c>
      <c r="C336" s="228"/>
      <c r="D336" s="228"/>
    </row>
    <row r="337" spans="1:4" ht="26.4" x14ac:dyDescent="0.25">
      <c r="A337" s="323">
        <v>328</v>
      </c>
      <c r="B337" s="122" t="s">
        <v>323</v>
      </c>
      <c r="C337" s="138"/>
      <c r="D337" s="319" t="s">
        <v>430</v>
      </c>
    </row>
    <row r="338" spans="1:4" ht="14.4" x14ac:dyDescent="0.25">
      <c r="A338" s="323">
        <v>328</v>
      </c>
      <c r="B338" s="143" t="s">
        <v>559</v>
      </c>
      <c r="D338" s="302" t="s">
        <v>955</v>
      </c>
    </row>
    <row r="339" spans="1:4" ht="39.6" x14ac:dyDescent="0.25">
      <c r="A339" s="323">
        <v>328</v>
      </c>
      <c r="B339" s="143" t="s">
        <v>560</v>
      </c>
      <c r="D339" s="302" t="s">
        <v>956</v>
      </c>
    </row>
    <row r="340" spans="1:4" ht="92.4" x14ac:dyDescent="0.25">
      <c r="A340" s="323">
        <v>328</v>
      </c>
      <c r="B340" s="142" t="s">
        <v>1160</v>
      </c>
      <c r="C340" s="47"/>
      <c r="D340" s="302" t="s">
        <v>957</v>
      </c>
    </row>
    <row r="341" spans="1:4" ht="39.6" x14ac:dyDescent="0.25">
      <c r="A341" s="323">
        <v>328</v>
      </c>
      <c r="B341" s="146" t="s">
        <v>561</v>
      </c>
      <c r="C341" s="138"/>
      <c r="D341" s="302" t="s">
        <v>958</v>
      </c>
    </row>
    <row r="342" spans="1:4" s="328" customFormat="1" ht="14.4" x14ac:dyDescent="0.25">
      <c r="B342" s="322" t="s">
        <v>954</v>
      </c>
      <c r="C342" s="228"/>
      <c r="D342" s="228"/>
    </row>
    <row r="343" spans="1:4" ht="14.4" x14ac:dyDescent="0.25">
      <c r="A343" s="323">
        <v>329</v>
      </c>
      <c r="B343" s="122" t="s">
        <v>1147</v>
      </c>
      <c r="D343" s="302" t="s">
        <v>959</v>
      </c>
    </row>
    <row r="344" spans="1:4" ht="14.4" x14ac:dyDescent="0.25">
      <c r="A344" s="323">
        <v>330</v>
      </c>
      <c r="B344" s="122" t="s">
        <v>1148</v>
      </c>
      <c r="D344" s="302"/>
    </row>
    <row r="345" spans="1:4" ht="14.4" x14ac:dyDescent="0.25">
      <c r="A345" s="323">
        <v>331</v>
      </c>
      <c r="B345" s="122" t="s">
        <v>298</v>
      </c>
      <c r="D345" s="302" t="s">
        <v>960</v>
      </c>
    </row>
    <row r="346" spans="1:4" s="328" customFormat="1" ht="14.4" x14ac:dyDescent="0.25">
      <c r="B346" s="322" t="s">
        <v>565</v>
      </c>
      <c r="C346" s="228"/>
      <c r="D346" s="228"/>
    </row>
    <row r="347" spans="1:4" ht="14.4" x14ac:dyDescent="0.25">
      <c r="A347" s="323">
        <v>332</v>
      </c>
      <c r="B347" s="293" t="s">
        <v>104</v>
      </c>
      <c r="D347" s="302" t="s">
        <v>961</v>
      </c>
    </row>
    <row r="348" spans="1:4" ht="14.4" x14ac:dyDescent="0.25">
      <c r="A348" s="323">
        <v>333</v>
      </c>
      <c r="B348" s="293" t="s">
        <v>105</v>
      </c>
      <c r="D348" s="302" t="s">
        <v>962</v>
      </c>
    </row>
    <row r="349" spans="1:4" ht="14.4" x14ac:dyDescent="0.25">
      <c r="A349" s="323">
        <v>334</v>
      </c>
      <c r="B349" s="293" t="s">
        <v>106</v>
      </c>
      <c r="D349" s="302" t="s">
        <v>963</v>
      </c>
    </row>
    <row r="350" spans="1:4" ht="14.4" x14ac:dyDescent="0.25">
      <c r="A350" s="323">
        <v>335</v>
      </c>
      <c r="B350" s="293" t="s">
        <v>107</v>
      </c>
      <c r="D350" s="302" t="s">
        <v>964</v>
      </c>
    </row>
    <row r="351" spans="1:4" ht="14.4" x14ac:dyDescent="0.25">
      <c r="A351" s="323">
        <v>336</v>
      </c>
      <c r="B351" s="293" t="s">
        <v>108</v>
      </c>
      <c r="D351" s="302" t="s">
        <v>965</v>
      </c>
    </row>
    <row r="352" spans="1:4" ht="14.4" x14ac:dyDescent="0.25">
      <c r="A352" s="323">
        <v>337</v>
      </c>
      <c r="B352" s="293" t="s">
        <v>109</v>
      </c>
      <c r="D352" s="302" t="s">
        <v>966</v>
      </c>
    </row>
    <row r="353" spans="1:4" ht="14.4" x14ac:dyDescent="0.25">
      <c r="A353" s="323">
        <v>338</v>
      </c>
      <c r="B353" s="293" t="s">
        <v>110</v>
      </c>
      <c r="D353" s="302" t="s">
        <v>967</v>
      </c>
    </row>
    <row r="354" spans="1:4" ht="14.4" x14ac:dyDescent="0.25">
      <c r="A354" s="323">
        <v>339</v>
      </c>
      <c r="B354" s="293" t="s">
        <v>111</v>
      </c>
      <c r="D354" s="302" t="s">
        <v>968</v>
      </c>
    </row>
    <row r="355" spans="1:4" ht="14.4" x14ac:dyDescent="0.25">
      <c r="A355" s="323">
        <v>340</v>
      </c>
      <c r="B355" s="293" t="s">
        <v>112</v>
      </c>
      <c r="D355" s="302" t="s">
        <v>969</v>
      </c>
    </row>
    <row r="356" spans="1:4" ht="14.4" x14ac:dyDescent="0.25">
      <c r="A356" s="323">
        <v>341</v>
      </c>
      <c r="B356" s="293" t="s">
        <v>113</v>
      </c>
      <c r="D356" s="302" t="s">
        <v>970</v>
      </c>
    </row>
    <row r="357" spans="1:4" ht="14.4" x14ac:dyDescent="0.25">
      <c r="A357" s="323">
        <v>342</v>
      </c>
      <c r="B357" s="293" t="s">
        <v>114</v>
      </c>
      <c r="D357" s="302" t="s">
        <v>971</v>
      </c>
    </row>
    <row r="358" spans="1:4" ht="14.4" x14ac:dyDescent="0.25">
      <c r="A358" s="323">
        <v>343</v>
      </c>
      <c r="B358" s="293" t="s">
        <v>115</v>
      </c>
      <c r="D358" s="302" t="s">
        <v>972</v>
      </c>
    </row>
    <row r="359" spans="1:4" ht="14.4" x14ac:dyDescent="0.25">
      <c r="A359" s="323">
        <v>344</v>
      </c>
      <c r="B359" s="293" t="s">
        <v>116</v>
      </c>
      <c r="D359" s="302" t="s">
        <v>973</v>
      </c>
    </row>
    <row r="360" spans="1:4" ht="14.4" x14ac:dyDescent="0.25">
      <c r="A360" s="323">
        <v>345</v>
      </c>
      <c r="B360" s="293" t="s">
        <v>117</v>
      </c>
      <c r="D360" s="302" t="s">
        <v>974</v>
      </c>
    </row>
    <row r="361" spans="1:4" ht="14.4" x14ac:dyDescent="0.25">
      <c r="A361" s="323">
        <v>346</v>
      </c>
      <c r="B361" s="293" t="s">
        <v>118</v>
      </c>
      <c r="D361" s="302" t="s">
        <v>975</v>
      </c>
    </row>
    <row r="362" spans="1:4" ht="14.4" x14ac:dyDescent="0.25">
      <c r="A362" s="323">
        <v>347</v>
      </c>
      <c r="B362" s="293" t="s">
        <v>119</v>
      </c>
      <c r="D362" s="302" t="s">
        <v>976</v>
      </c>
    </row>
    <row r="363" spans="1:4" ht="14.4" x14ac:dyDescent="0.25">
      <c r="A363" s="323">
        <v>348</v>
      </c>
      <c r="B363" s="293" t="s">
        <v>120</v>
      </c>
      <c r="D363" s="302" t="s">
        <v>977</v>
      </c>
    </row>
    <row r="364" spans="1:4" ht="14.4" x14ac:dyDescent="0.25">
      <c r="A364" s="323">
        <v>349</v>
      </c>
      <c r="B364" s="293" t="s">
        <v>121</v>
      </c>
      <c r="D364" s="302" t="s">
        <v>978</v>
      </c>
    </row>
    <row r="365" spans="1:4" ht="14.4" x14ac:dyDescent="0.25">
      <c r="A365" s="323">
        <v>350</v>
      </c>
      <c r="B365" s="293" t="s">
        <v>122</v>
      </c>
      <c r="D365" s="302" t="s">
        <v>979</v>
      </c>
    </row>
    <row r="366" spans="1:4" ht="14.4" x14ac:dyDescent="0.25">
      <c r="A366" s="323">
        <v>351</v>
      </c>
      <c r="B366" s="293" t="s">
        <v>123</v>
      </c>
      <c r="D366" s="302" t="s">
        <v>980</v>
      </c>
    </row>
    <row r="367" spans="1:4" ht="14.4" x14ac:dyDescent="0.25">
      <c r="A367" s="323">
        <v>352</v>
      </c>
      <c r="B367" s="293" t="s">
        <v>124</v>
      </c>
      <c r="D367" s="302" t="s">
        <v>981</v>
      </c>
    </row>
    <row r="368" spans="1:4" ht="14.4" x14ac:dyDescent="0.25">
      <c r="A368" s="323">
        <v>353</v>
      </c>
      <c r="B368" s="293" t="s">
        <v>125</v>
      </c>
      <c r="D368" s="302" t="s">
        <v>982</v>
      </c>
    </row>
    <row r="369" spans="1:4" ht="14.4" x14ac:dyDescent="0.25">
      <c r="A369" s="323">
        <v>354</v>
      </c>
      <c r="B369" s="293" t="s">
        <v>126</v>
      </c>
      <c r="D369" s="302" t="s">
        <v>983</v>
      </c>
    </row>
    <row r="370" spans="1:4" ht="14.4" x14ac:dyDescent="0.25">
      <c r="A370" s="323">
        <v>355</v>
      </c>
      <c r="B370" s="293" t="s">
        <v>127</v>
      </c>
      <c r="D370" s="302" t="s">
        <v>984</v>
      </c>
    </row>
    <row r="371" spans="1:4" ht="14.4" x14ac:dyDescent="0.25">
      <c r="A371" s="323">
        <v>356</v>
      </c>
      <c r="B371" s="293" t="s">
        <v>128</v>
      </c>
      <c r="D371" s="302" t="s">
        <v>985</v>
      </c>
    </row>
    <row r="372" spans="1:4" ht="14.4" x14ac:dyDescent="0.25">
      <c r="A372" s="323">
        <v>357</v>
      </c>
      <c r="B372" s="293" t="s">
        <v>129</v>
      </c>
      <c r="D372" s="302" t="s">
        <v>986</v>
      </c>
    </row>
    <row r="373" spans="1:4" ht="14.4" x14ac:dyDescent="0.25">
      <c r="A373" s="323">
        <v>358</v>
      </c>
      <c r="B373" s="293" t="s">
        <v>130</v>
      </c>
      <c r="D373" s="302" t="s">
        <v>987</v>
      </c>
    </row>
    <row r="374" spans="1:4" ht="14.4" x14ac:dyDescent="0.25">
      <c r="A374" s="323">
        <v>359</v>
      </c>
      <c r="B374" s="293" t="s">
        <v>131</v>
      </c>
      <c r="D374" s="302" t="s">
        <v>988</v>
      </c>
    </row>
    <row r="375" spans="1:4" ht="14.4" x14ac:dyDescent="0.25">
      <c r="A375" s="323">
        <v>360</v>
      </c>
      <c r="B375" s="293" t="s">
        <v>583</v>
      </c>
      <c r="D375" s="302" t="s">
        <v>1051</v>
      </c>
    </row>
    <row r="376" spans="1:4" ht="14.4" x14ac:dyDescent="0.25">
      <c r="A376" s="323">
        <v>361</v>
      </c>
      <c r="B376" s="41" t="s">
        <v>1151</v>
      </c>
      <c r="D376" s="302"/>
    </row>
    <row r="377" spans="1:4" ht="14.4" x14ac:dyDescent="0.25">
      <c r="A377" s="323">
        <v>362</v>
      </c>
      <c r="B377" s="41" t="s">
        <v>1152</v>
      </c>
      <c r="D377" s="302"/>
    </row>
    <row r="378" spans="1:4" ht="14.4" x14ac:dyDescent="0.25">
      <c r="A378" s="323">
        <v>363</v>
      </c>
      <c r="B378" s="294" t="s">
        <v>1153</v>
      </c>
      <c r="D378" s="302" t="s">
        <v>1052</v>
      </c>
    </row>
    <row r="379" spans="1:4" ht="14.4" x14ac:dyDescent="0.25">
      <c r="A379" s="323">
        <v>364</v>
      </c>
      <c r="B379" s="293" t="s">
        <v>584</v>
      </c>
      <c r="D379" s="302" t="s">
        <v>989</v>
      </c>
    </row>
    <row r="380" spans="1:4" ht="14.4" x14ac:dyDescent="0.25">
      <c r="A380" s="323">
        <v>365</v>
      </c>
      <c r="B380" s="293" t="s">
        <v>585</v>
      </c>
      <c r="D380" s="302" t="s">
        <v>990</v>
      </c>
    </row>
    <row r="381" spans="1:4" ht="14.4" x14ac:dyDescent="0.25">
      <c r="A381" s="323">
        <v>366</v>
      </c>
      <c r="B381" s="293" t="s">
        <v>586</v>
      </c>
      <c r="D381" s="302" t="s">
        <v>991</v>
      </c>
    </row>
    <row r="382" spans="1:4" ht="14.4" x14ac:dyDescent="0.25">
      <c r="A382" s="323">
        <v>367</v>
      </c>
      <c r="B382" s="293" t="s">
        <v>587</v>
      </c>
      <c r="D382" s="302" t="s">
        <v>992</v>
      </c>
    </row>
    <row r="383" spans="1:4" ht="14.4" x14ac:dyDescent="0.25">
      <c r="A383" s="323">
        <v>368</v>
      </c>
      <c r="B383" s="293" t="s">
        <v>588</v>
      </c>
      <c r="D383" s="302" t="s">
        <v>993</v>
      </c>
    </row>
    <row r="384" spans="1:4" ht="14.4" x14ac:dyDescent="0.25">
      <c r="A384" s="323">
        <v>369</v>
      </c>
      <c r="B384" s="293" t="s">
        <v>589</v>
      </c>
      <c r="D384" s="302" t="s">
        <v>994</v>
      </c>
    </row>
    <row r="385" spans="1:4" ht="14.4" x14ac:dyDescent="0.25">
      <c r="A385" s="323">
        <v>370</v>
      </c>
      <c r="B385" s="293" t="s">
        <v>590</v>
      </c>
      <c r="D385" s="302" t="s">
        <v>995</v>
      </c>
    </row>
    <row r="386" spans="1:4" ht="14.4" x14ac:dyDescent="0.25">
      <c r="A386" s="323">
        <v>371</v>
      </c>
      <c r="B386" s="293" t="s">
        <v>591</v>
      </c>
      <c r="D386" s="302" t="s">
        <v>996</v>
      </c>
    </row>
    <row r="387" spans="1:4" ht="14.4" x14ac:dyDescent="0.25">
      <c r="A387" s="323">
        <v>372</v>
      </c>
      <c r="B387" s="293" t="s">
        <v>592</v>
      </c>
      <c r="D387" s="302" t="s">
        <v>997</v>
      </c>
    </row>
    <row r="388" spans="1:4" ht="14.4" x14ac:dyDescent="0.25">
      <c r="A388" s="323">
        <v>373</v>
      </c>
      <c r="B388" s="293" t="s">
        <v>593</v>
      </c>
      <c r="D388" s="302" t="s">
        <v>998</v>
      </c>
    </row>
    <row r="389" spans="1:4" ht="14.4" x14ac:dyDescent="0.25">
      <c r="A389" s="323">
        <v>374</v>
      </c>
      <c r="B389" s="293" t="s">
        <v>594</v>
      </c>
      <c r="D389" s="302" t="s">
        <v>999</v>
      </c>
    </row>
    <row r="390" spans="1:4" ht="14.4" x14ac:dyDescent="0.25">
      <c r="A390" s="323">
        <v>375</v>
      </c>
      <c r="B390" s="293" t="s">
        <v>595</v>
      </c>
      <c r="D390" s="302" t="s">
        <v>1000</v>
      </c>
    </row>
    <row r="391" spans="1:4" ht="14.4" x14ac:dyDescent="0.25">
      <c r="A391" s="323">
        <v>376</v>
      </c>
      <c r="B391" s="293" t="s">
        <v>596</v>
      </c>
      <c r="D391" s="302" t="s">
        <v>1001</v>
      </c>
    </row>
    <row r="392" spans="1:4" ht="14.4" x14ac:dyDescent="0.25">
      <c r="A392" s="323">
        <v>377</v>
      </c>
      <c r="B392" s="293" t="s">
        <v>597</v>
      </c>
      <c r="D392" s="302" t="s">
        <v>1002</v>
      </c>
    </row>
    <row r="393" spans="1:4" ht="14.4" x14ac:dyDescent="0.25">
      <c r="A393" s="323">
        <v>378</v>
      </c>
      <c r="B393" s="293" t="s">
        <v>598</v>
      </c>
      <c r="D393" s="302" t="s">
        <v>1003</v>
      </c>
    </row>
    <row r="394" spans="1:4" ht="14.4" x14ac:dyDescent="0.25">
      <c r="A394" s="323">
        <v>379</v>
      </c>
      <c r="B394" s="293" t="s">
        <v>599</v>
      </c>
      <c r="D394" s="302" t="s">
        <v>1004</v>
      </c>
    </row>
    <row r="395" spans="1:4" ht="14.4" x14ac:dyDescent="0.25">
      <c r="A395" s="323">
        <v>380</v>
      </c>
      <c r="B395" s="293" t="s">
        <v>600</v>
      </c>
      <c r="D395" s="302" t="s">
        <v>1005</v>
      </c>
    </row>
    <row r="396" spans="1:4" ht="14.4" x14ac:dyDescent="0.25">
      <c r="A396" s="323">
        <v>381</v>
      </c>
      <c r="B396" s="293" t="s">
        <v>601</v>
      </c>
      <c r="D396" s="302" t="s">
        <v>1006</v>
      </c>
    </row>
    <row r="397" spans="1:4" ht="14.4" x14ac:dyDescent="0.25">
      <c r="A397" s="323">
        <v>382</v>
      </c>
      <c r="B397" s="293" t="s">
        <v>602</v>
      </c>
      <c r="D397" s="302" t="s">
        <v>1007</v>
      </c>
    </row>
    <row r="398" spans="1:4" ht="14.4" x14ac:dyDescent="0.25">
      <c r="A398" s="323">
        <v>383</v>
      </c>
      <c r="B398" s="293" t="s">
        <v>603</v>
      </c>
      <c r="D398" s="302" t="s">
        <v>1008</v>
      </c>
    </row>
    <row r="399" spans="1:4" ht="14.4" x14ac:dyDescent="0.25">
      <c r="A399" s="323">
        <v>384</v>
      </c>
      <c r="B399" s="293" t="s">
        <v>604</v>
      </c>
      <c r="D399" s="302" t="s">
        <v>1009</v>
      </c>
    </row>
    <row r="400" spans="1:4" ht="14.4" x14ac:dyDescent="0.25">
      <c r="A400" s="323">
        <v>385</v>
      </c>
      <c r="B400" s="293" t="s">
        <v>605</v>
      </c>
      <c r="D400" s="302" t="s">
        <v>1010</v>
      </c>
    </row>
    <row r="401" spans="1:4" ht="14.4" x14ac:dyDescent="0.25">
      <c r="A401" s="323">
        <v>386</v>
      </c>
      <c r="B401" s="293" t="s">
        <v>606</v>
      </c>
      <c r="D401" s="302" t="s">
        <v>1011</v>
      </c>
    </row>
    <row r="402" spans="1:4" ht="14.4" x14ac:dyDescent="0.25">
      <c r="A402" s="323">
        <v>387</v>
      </c>
      <c r="B402" s="293" t="s">
        <v>607</v>
      </c>
      <c r="D402" s="302" t="s">
        <v>1012</v>
      </c>
    </row>
    <row r="403" spans="1:4" ht="14.4" x14ac:dyDescent="0.25">
      <c r="A403" s="323">
        <v>388</v>
      </c>
      <c r="B403" s="293" t="s">
        <v>608</v>
      </c>
      <c r="D403" s="302" t="s">
        <v>1013</v>
      </c>
    </row>
    <row r="404" spans="1:4" ht="14.4" x14ac:dyDescent="0.25">
      <c r="A404" s="323">
        <v>389</v>
      </c>
      <c r="B404" s="293" t="s">
        <v>609</v>
      </c>
      <c r="D404" s="302" t="s">
        <v>1014</v>
      </c>
    </row>
    <row r="405" spans="1:4" ht="14.4" x14ac:dyDescent="0.25">
      <c r="A405" s="323">
        <v>390</v>
      </c>
      <c r="B405" s="293" t="s">
        <v>610</v>
      </c>
      <c r="D405" s="302" t="s">
        <v>1015</v>
      </c>
    </row>
    <row r="406" spans="1:4" ht="14.4" x14ac:dyDescent="0.25">
      <c r="A406" s="323">
        <v>391</v>
      </c>
      <c r="B406" s="293" t="s">
        <v>611</v>
      </c>
      <c r="D406" s="302" t="s">
        <v>1016</v>
      </c>
    </row>
    <row r="407" spans="1:4" ht="14.4" x14ac:dyDescent="0.25">
      <c r="A407" s="323">
        <v>392</v>
      </c>
      <c r="B407" s="293" t="s">
        <v>612</v>
      </c>
      <c r="D407" s="302" t="s">
        <v>1017</v>
      </c>
    </row>
    <row r="408" spans="1:4" ht="14.4" x14ac:dyDescent="0.25">
      <c r="A408" s="323">
        <v>393</v>
      </c>
      <c r="B408" s="293" t="s">
        <v>613</v>
      </c>
      <c r="D408" s="302" t="s">
        <v>1018</v>
      </c>
    </row>
    <row r="409" spans="1:4" ht="14.4" x14ac:dyDescent="0.25">
      <c r="A409" s="323">
        <v>394</v>
      </c>
      <c r="B409" s="293" t="s">
        <v>614</v>
      </c>
      <c r="D409" s="302" t="s">
        <v>1019</v>
      </c>
    </row>
    <row r="410" spans="1:4" ht="14.4" x14ac:dyDescent="0.25">
      <c r="A410" s="323">
        <v>395</v>
      </c>
      <c r="B410" s="293" t="s">
        <v>615</v>
      </c>
      <c r="D410" s="302" t="s">
        <v>1020</v>
      </c>
    </row>
    <row r="411" spans="1:4" ht="14.4" x14ac:dyDescent="0.25">
      <c r="A411" s="323">
        <v>396</v>
      </c>
      <c r="B411" s="293" t="s">
        <v>616</v>
      </c>
      <c r="D411" s="302" t="s">
        <v>1021</v>
      </c>
    </row>
    <row r="412" spans="1:4" ht="14.4" x14ac:dyDescent="0.25">
      <c r="A412" s="323">
        <v>397</v>
      </c>
      <c r="B412" s="293" t="s">
        <v>617</v>
      </c>
      <c r="D412" s="302" t="s">
        <v>1022</v>
      </c>
    </row>
    <row r="413" spans="1:4" ht="14.4" x14ac:dyDescent="0.25">
      <c r="A413" s="323">
        <v>398</v>
      </c>
      <c r="B413" s="293" t="s">
        <v>618</v>
      </c>
      <c r="D413" s="302" t="s">
        <v>1023</v>
      </c>
    </row>
    <row r="414" spans="1:4" ht="14.4" x14ac:dyDescent="0.25">
      <c r="A414" s="323">
        <v>399</v>
      </c>
      <c r="B414" s="293" t="s">
        <v>619</v>
      </c>
      <c r="D414" s="302" t="s">
        <v>1024</v>
      </c>
    </row>
    <row r="415" spans="1:4" ht="14.4" x14ac:dyDescent="0.25">
      <c r="A415" s="323">
        <v>400</v>
      </c>
      <c r="B415" s="293" t="s">
        <v>620</v>
      </c>
      <c r="D415" s="302" t="s">
        <v>1025</v>
      </c>
    </row>
    <row r="416" spans="1:4" ht="14.4" x14ac:dyDescent="0.25">
      <c r="A416" s="323">
        <v>401</v>
      </c>
      <c r="B416" s="293" t="s">
        <v>621</v>
      </c>
      <c r="D416" s="302" t="s">
        <v>1026</v>
      </c>
    </row>
    <row r="417" spans="1:4" ht="14.4" x14ac:dyDescent="0.25">
      <c r="A417" s="323">
        <v>402</v>
      </c>
      <c r="B417" s="293" t="s">
        <v>622</v>
      </c>
      <c r="D417" s="302" t="s">
        <v>1027</v>
      </c>
    </row>
    <row r="418" spans="1:4" ht="14.4" x14ac:dyDescent="0.25">
      <c r="A418" s="323">
        <v>403</v>
      </c>
      <c r="B418" s="293" t="s">
        <v>623</v>
      </c>
      <c r="D418" s="302" t="s">
        <v>1028</v>
      </c>
    </row>
    <row r="419" spans="1:4" ht="14.4" x14ac:dyDescent="0.25">
      <c r="A419" s="323">
        <v>404</v>
      </c>
      <c r="B419" s="293" t="s">
        <v>624</v>
      </c>
      <c r="D419" s="302" t="s">
        <v>1029</v>
      </c>
    </row>
    <row r="420" spans="1:4" ht="14.4" x14ac:dyDescent="0.25">
      <c r="A420" s="323">
        <v>405</v>
      </c>
      <c r="B420" s="293" t="s">
        <v>625</v>
      </c>
      <c r="D420" s="302" t="s">
        <v>1030</v>
      </c>
    </row>
    <row r="421" spans="1:4" ht="14.4" x14ac:dyDescent="0.25">
      <c r="A421" s="323">
        <v>406</v>
      </c>
      <c r="B421" s="293" t="s">
        <v>626</v>
      </c>
      <c r="D421" s="302" t="s">
        <v>1031</v>
      </c>
    </row>
    <row r="422" spans="1:4" ht="14.4" x14ac:dyDescent="0.25">
      <c r="A422" s="323">
        <v>407</v>
      </c>
      <c r="B422" s="293" t="s">
        <v>627</v>
      </c>
      <c r="D422" s="302" t="s">
        <v>1032</v>
      </c>
    </row>
    <row r="423" spans="1:4" ht="14.4" x14ac:dyDescent="0.25">
      <c r="A423" s="323">
        <v>408</v>
      </c>
      <c r="B423" s="293" t="s">
        <v>628</v>
      </c>
      <c r="D423" s="302" t="s">
        <v>1033</v>
      </c>
    </row>
    <row r="424" spans="1:4" ht="14.4" x14ac:dyDescent="0.25">
      <c r="A424" s="323">
        <v>409</v>
      </c>
      <c r="B424" s="293" t="s">
        <v>629</v>
      </c>
      <c r="D424" s="302" t="s">
        <v>1034</v>
      </c>
    </row>
    <row r="425" spans="1:4" ht="14.4" x14ac:dyDescent="0.25">
      <c r="A425" s="323">
        <v>410</v>
      </c>
      <c r="B425" s="293" t="s">
        <v>630</v>
      </c>
      <c r="D425" s="302" t="s">
        <v>1035</v>
      </c>
    </row>
    <row r="426" spans="1:4" ht="14.4" x14ac:dyDescent="0.25">
      <c r="A426" s="323">
        <v>411</v>
      </c>
      <c r="B426" s="293" t="s">
        <v>631</v>
      </c>
      <c r="D426" s="302" t="s">
        <v>1036</v>
      </c>
    </row>
    <row r="427" spans="1:4" ht="14.4" x14ac:dyDescent="0.25">
      <c r="A427" s="323">
        <v>412</v>
      </c>
      <c r="B427" s="293" t="s">
        <v>632</v>
      </c>
      <c r="D427" s="302" t="s">
        <v>1037</v>
      </c>
    </row>
    <row r="428" spans="1:4" ht="14.4" x14ac:dyDescent="0.25">
      <c r="A428" s="323">
        <v>413</v>
      </c>
      <c r="B428" s="293" t="s">
        <v>633</v>
      </c>
      <c r="D428" s="302" t="s">
        <v>1038</v>
      </c>
    </row>
    <row r="429" spans="1:4" ht="14.4" x14ac:dyDescent="0.25">
      <c r="A429" s="323">
        <v>414</v>
      </c>
      <c r="B429" s="293" t="s">
        <v>634</v>
      </c>
      <c r="D429" s="302" t="s">
        <v>1039</v>
      </c>
    </row>
    <row r="430" spans="1:4" ht="14.4" x14ac:dyDescent="0.25">
      <c r="A430" s="323">
        <v>415</v>
      </c>
      <c r="B430" s="293" t="s">
        <v>635</v>
      </c>
      <c r="D430" s="302" t="s">
        <v>1040</v>
      </c>
    </row>
    <row r="431" spans="1:4" ht="14.4" x14ac:dyDescent="0.25">
      <c r="A431" s="323">
        <v>416</v>
      </c>
      <c r="B431" s="293" t="s">
        <v>636</v>
      </c>
      <c r="D431" s="302" t="s">
        <v>1041</v>
      </c>
    </row>
    <row r="432" spans="1:4" ht="14.4" x14ac:dyDescent="0.25">
      <c r="A432" s="323">
        <v>417</v>
      </c>
      <c r="B432" s="293" t="s">
        <v>637</v>
      </c>
      <c r="D432" s="302" t="s">
        <v>1042</v>
      </c>
    </row>
    <row r="433" spans="1:9" ht="14.4" x14ac:dyDescent="0.25">
      <c r="A433" s="323">
        <v>418</v>
      </c>
      <c r="B433" s="293" t="s">
        <v>638</v>
      </c>
      <c r="D433" s="302" t="s">
        <v>1043</v>
      </c>
    </row>
    <row r="434" spans="1:9" ht="14.4" x14ac:dyDescent="0.25">
      <c r="A434" s="323">
        <v>419</v>
      </c>
      <c r="B434" s="293" t="s">
        <v>639</v>
      </c>
      <c r="D434" s="302" t="s">
        <v>1044</v>
      </c>
    </row>
    <row r="435" spans="1:9" ht="14.4" x14ac:dyDescent="0.25">
      <c r="A435" s="323">
        <v>420</v>
      </c>
      <c r="B435" s="293" t="s">
        <v>640</v>
      </c>
      <c r="D435" s="302" t="s">
        <v>1045</v>
      </c>
    </row>
    <row r="436" spans="1:9" ht="14.4" x14ac:dyDescent="0.25">
      <c r="A436" s="323">
        <v>421</v>
      </c>
      <c r="B436" s="293" t="s">
        <v>641</v>
      </c>
      <c r="D436" s="302" t="s">
        <v>1046</v>
      </c>
    </row>
    <row r="437" spans="1:9" ht="14.4" x14ac:dyDescent="0.25">
      <c r="A437" s="323">
        <v>422</v>
      </c>
      <c r="B437" s="293" t="s">
        <v>642</v>
      </c>
      <c r="D437" s="302" t="s">
        <v>1047</v>
      </c>
    </row>
    <row r="438" spans="1:9" ht="14.4" x14ac:dyDescent="0.25">
      <c r="A438" s="323">
        <v>423</v>
      </c>
      <c r="B438" s="293" t="s">
        <v>643</v>
      </c>
      <c r="D438" s="302" t="s">
        <v>1048</v>
      </c>
    </row>
    <row r="439" spans="1:9" ht="14.4" x14ac:dyDescent="0.25">
      <c r="A439" s="323">
        <v>424</v>
      </c>
      <c r="B439" s="293" t="s">
        <v>644</v>
      </c>
      <c r="D439" s="302" t="s">
        <v>1049</v>
      </c>
    </row>
    <row r="440" spans="1:9" ht="14.4" x14ac:dyDescent="0.25">
      <c r="A440" s="323">
        <v>425</v>
      </c>
      <c r="B440" s="294" t="s">
        <v>645</v>
      </c>
      <c r="D440" s="302" t="s">
        <v>1050</v>
      </c>
    </row>
    <row r="441" spans="1:9" ht="14.4" x14ac:dyDescent="0.25">
      <c r="A441" s="323">
        <v>426</v>
      </c>
      <c r="B441" s="293" t="s">
        <v>648</v>
      </c>
      <c r="D441" s="302" t="s">
        <v>1053</v>
      </c>
    </row>
    <row r="442" spans="1:9" ht="14.4" x14ac:dyDescent="0.25">
      <c r="A442" s="323">
        <v>427</v>
      </c>
      <c r="B442" s="294" t="s">
        <v>649</v>
      </c>
      <c r="D442" s="302" t="s">
        <v>1054</v>
      </c>
    </row>
    <row r="443" spans="1:9" ht="14.4" x14ac:dyDescent="0.25">
      <c r="A443" s="323">
        <v>428</v>
      </c>
      <c r="B443" s="293" t="s">
        <v>653</v>
      </c>
      <c r="D443" s="302" t="s">
        <v>1055</v>
      </c>
    </row>
    <row r="444" spans="1:9" ht="14.4" x14ac:dyDescent="0.25">
      <c r="A444" s="323">
        <v>429</v>
      </c>
      <c r="B444" s="293" t="s">
        <v>654</v>
      </c>
      <c r="D444" s="302" t="s">
        <v>1056</v>
      </c>
    </row>
    <row r="445" spans="1:9" ht="14.4" x14ac:dyDescent="0.25">
      <c r="A445" s="323">
        <v>430</v>
      </c>
      <c r="B445" s="123" t="s">
        <v>91</v>
      </c>
      <c r="D445" s="302" t="s">
        <v>1057</v>
      </c>
      <c r="G445" s="320" t="s">
        <v>1058</v>
      </c>
      <c r="I445" s="320" t="s">
        <v>1059</v>
      </c>
    </row>
    <row r="446" spans="1:9" ht="14.4" x14ac:dyDescent="0.25">
      <c r="A446" s="323">
        <v>431</v>
      </c>
      <c r="B446" s="123" t="s">
        <v>92</v>
      </c>
      <c r="D446" s="302" t="s">
        <v>1060</v>
      </c>
    </row>
    <row r="447" spans="1:9" ht="14.4" x14ac:dyDescent="0.25">
      <c r="A447" s="323">
        <v>432</v>
      </c>
      <c r="B447" s="123" t="s">
        <v>309</v>
      </c>
      <c r="D447" s="302" t="s">
        <v>1061</v>
      </c>
      <c r="G447" s="290" t="s">
        <v>1062</v>
      </c>
      <c r="I447" s="290" t="s">
        <v>1063</v>
      </c>
    </row>
    <row r="448" spans="1:9" ht="14.4" x14ac:dyDescent="0.25">
      <c r="A448" s="323">
        <v>433</v>
      </c>
      <c r="B448" s="123" t="s">
        <v>54</v>
      </c>
      <c r="D448" s="302" t="s">
        <v>1064</v>
      </c>
      <c r="G448" s="320" t="s">
        <v>1065</v>
      </c>
    </row>
    <row r="449" spans="1:10" ht="14.4" x14ac:dyDescent="0.25">
      <c r="A449" s="323">
        <v>434</v>
      </c>
      <c r="B449" s="123" t="s">
        <v>308</v>
      </c>
      <c r="D449" s="302" t="s">
        <v>1066</v>
      </c>
    </row>
    <row r="450" spans="1:10" ht="14.4" x14ac:dyDescent="0.25">
      <c r="A450" s="323">
        <v>435</v>
      </c>
      <c r="B450" s="123" t="s">
        <v>94</v>
      </c>
      <c r="D450" s="302" t="s">
        <v>660</v>
      </c>
    </row>
    <row r="451" spans="1:10" ht="14.4" x14ac:dyDescent="0.25">
      <c r="A451" s="323">
        <v>436</v>
      </c>
      <c r="B451" s="123" t="s">
        <v>310</v>
      </c>
      <c r="D451" s="302" t="s">
        <v>1067</v>
      </c>
    </row>
    <row r="452" spans="1:10" ht="14.4" x14ac:dyDescent="0.25">
      <c r="A452" s="323">
        <v>437</v>
      </c>
      <c r="B452" s="123" t="s">
        <v>311</v>
      </c>
      <c r="D452" s="302" t="s">
        <v>1068</v>
      </c>
    </row>
    <row r="453" spans="1:10" ht="14.4" x14ac:dyDescent="0.25">
      <c r="A453" s="323">
        <v>438</v>
      </c>
      <c r="B453" s="148" t="s">
        <v>355</v>
      </c>
      <c r="D453" s="302" t="s">
        <v>1069</v>
      </c>
    </row>
    <row r="454" spans="1:10" ht="14.4" x14ac:dyDescent="0.25">
      <c r="A454" s="323">
        <v>439</v>
      </c>
      <c r="B454" s="148" t="s">
        <v>358</v>
      </c>
      <c r="D454" s="302" t="s">
        <v>1070</v>
      </c>
    </row>
    <row r="455" spans="1:10" s="328" customFormat="1" ht="14.4" x14ac:dyDescent="0.25">
      <c r="B455" s="322" t="s">
        <v>566</v>
      </c>
      <c r="C455" s="228"/>
      <c r="D455" s="228"/>
    </row>
    <row r="456" spans="1:10" ht="14.4" x14ac:dyDescent="0.25">
      <c r="A456" s="323">
        <v>438</v>
      </c>
      <c r="B456" s="122" t="s">
        <v>289</v>
      </c>
      <c r="D456" s="302" t="s">
        <v>1095</v>
      </c>
    </row>
    <row r="457" spans="1:10" ht="14.4" x14ac:dyDescent="0.25">
      <c r="A457" s="323">
        <v>439</v>
      </c>
      <c r="B457" s="122" t="s">
        <v>291</v>
      </c>
      <c r="D457" s="302" t="s">
        <v>1096</v>
      </c>
    </row>
    <row r="458" spans="1:10" ht="14.4" x14ac:dyDescent="0.25">
      <c r="A458" s="323">
        <v>440</v>
      </c>
      <c r="B458" s="253" t="s">
        <v>364</v>
      </c>
      <c r="D458" s="302" t="s">
        <v>1097</v>
      </c>
    </row>
    <row r="459" spans="1:10" ht="14.4" x14ac:dyDescent="0.25">
      <c r="A459" s="323">
        <v>441</v>
      </c>
      <c r="B459" s="149" t="s">
        <v>290</v>
      </c>
      <c r="D459" s="302" t="s">
        <v>1098</v>
      </c>
      <c r="G459" s="44" t="str">
        <f>MSParameters!A14</f>
        <v>&lt; Select Relevant guidance documents from the list &gt;</v>
      </c>
      <c r="J459" s="44" t="str">
        <f>MSParameters!A22</f>
        <v>&lt; Select Relevant guidance documents from the list &gt;</v>
      </c>
    </row>
    <row r="460" spans="1:10" ht="14.4" x14ac:dyDescent="0.25">
      <c r="A460" s="323">
        <v>442</v>
      </c>
      <c r="B460" s="124" t="s">
        <v>551</v>
      </c>
      <c r="D460" s="302" t="s">
        <v>1099</v>
      </c>
    </row>
    <row r="461" spans="1:10" ht="14.4" x14ac:dyDescent="0.25">
      <c r="A461" s="323">
        <v>443</v>
      </c>
      <c r="B461" s="124" t="s">
        <v>555</v>
      </c>
      <c r="D461" s="302" t="s">
        <v>1100</v>
      </c>
    </row>
    <row r="462" spans="1:10" ht="14.4" x14ac:dyDescent="0.25">
      <c r="A462" s="323">
        <v>444</v>
      </c>
      <c r="B462" s="124" t="s">
        <v>553</v>
      </c>
      <c r="D462" s="302" t="s">
        <v>1101</v>
      </c>
    </row>
    <row r="463" spans="1:10" ht="26.4" x14ac:dyDescent="0.25">
      <c r="A463" s="323">
        <v>445</v>
      </c>
      <c r="B463" s="124" t="s">
        <v>554</v>
      </c>
      <c r="D463" s="302" t="s">
        <v>1102</v>
      </c>
    </row>
    <row r="464" spans="1:10" ht="14.4" x14ac:dyDescent="0.25">
      <c r="A464" s="323">
        <v>446</v>
      </c>
      <c r="B464" s="124" t="s">
        <v>562</v>
      </c>
      <c r="D464" s="302" t="s">
        <v>1103</v>
      </c>
    </row>
    <row r="465" spans="1:4" ht="14.4" x14ac:dyDescent="0.25">
      <c r="A465" s="323">
        <v>447</v>
      </c>
      <c r="B465" s="124" t="s">
        <v>563</v>
      </c>
      <c r="D465" s="302" t="s">
        <v>1104</v>
      </c>
    </row>
    <row r="466" spans="1:4" ht="14.4" x14ac:dyDescent="0.25">
      <c r="A466" s="323">
        <v>448</v>
      </c>
      <c r="B466" s="123" t="s">
        <v>133</v>
      </c>
      <c r="C466" s="138"/>
      <c r="D466" s="302" t="s">
        <v>1105</v>
      </c>
    </row>
    <row r="467" spans="1:4" ht="14.4" x14ac:dyDescent="0.25">
      <c r="A467" s="323"/>
    </row>
    <row r="468" spans="1:4" ht="14.4" x14ac:dyDescent="0.25">
      <c r="A468" s="323"/>
    </row>
    <row r="469" spans="1:4" ht="14.4" x14ac:dyDescent="0.25">
      <c r="A469" s="323"/>
    </row>
    <row r="470" spans="1:4" ht="14.4" x14ac:dyDescent="0.25">
      <c r="A470" s="323"/>
    </row>
    <row r="471" spans="1:4" ht="14.4" x14ac:dyDescent="0.25">
      <c r="A471" s="323"/>
    </row>
    <row r="472" spans="1:4" ht="14.4" x14ac:dyDescent="0.25">
      <c r="A472" s="323"/>
    </row>
    <row r="473" spans="1:4" ht="14.4" x14ac:dyDescent="0.25">
      <c r="A473" s="323"/>
    </row>
    <row r="474" spans="1:4" ht="14.4" x14ac:dyDescent="0.25">
      <c r="A474" s="323"/>
    </row>
    <row r="475" spans="1:4" ht="14.4" x14ac:dyDescent="0.25">
      <c r="A475" s="323"/>
    </row>
  </sheetData>
  <sheetProtection formatCells="0" formatColumns="0" formatRows="0"/>
  <autoFilter ref="A1:IT466" xr:uid="{00000000-0009-0000-0000-000008000000}"/>
  <phoneticPr fontId="7" type="noConversion"/>
  <dataValidations count="1">
    <dataValidation allowBlank="1" showErrorMessage="1" sqref="B122:B126" xr:uid="{B36CCB74-BB7D-4A2A-8389-08E394C25114}"/>
  </dataValidations>
  <hyperlinks>
    <hyperlink ref="B32" r:id="rId1" xr:uid="{00000000-0004-0000-0800-000001000000}"/>
    <hyperlink ref="B53" r:id="rId2" xr:uid="{2323C27D-D835-244E-B3B8-073FE74535E7}"/>
    <hyperlink ref="B51" r:id="rId3" xr:uid="{DFA1DC29-06F9-0D41-84FD-7733AB88358A}"/>
    <hyperlink ref="B47" r:id="rId4" xr:uid="{D9648712-9D2E-3940-8949-55B636AF9FC7}"/>
    <hyperlink ref="B45" r:id="rId5" xr:uid="{B328AFB5-5CA8-8942-A534-B46421F62E26}"/>
    <hyperlink ref="B28" r:id="rId6" xr:uid="{B4A75C46-A59B-024E-AC12-CC4543B6A474}"/>
    <hyperlink ref="B24" r:id="rId7" xr:uid="{826F4103-C317-E54F-8F37-27E058DD2DB2}"/>
    <hyperlink ref="B29" r:id="rId8" xr:uid="{9EAF26F6-10DC-4D7A-BE6E-ED66351D67F0}"/>
    <hyperlink ref="D22" location="'READ ME How to use this file'!A1" display="Go to 'How to use this file'" xr:uid="{F269A23D-9631-47CA-9446-5A0F74826F3B}"/>
  </hyperlinks>
  <pageMargins left="0.7" right="0.7" top="0.78740157499999996" bottom="0.78740157499999996" header="0.3" footer="0.3"/>
  <pageSetup paperSize="9" orientation="portrait" r:id="rId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5">
    <tabColor rgb="FF00B050"/>
  </sheetPr>
  <dimension ref="A1:F91"/>
  <sheetViews>
    <sheetView workbookViewId="0"/>
  </sheetViews>
  <sheetFormatPr defaultColWidth="9.21875" defaultRowHeight="13.2" x14ac:dyDescent="0.25"/>
  <cols>
    <col min="1" max="1" width="17.21875" customWidth="1"/>
    <col min="2" max="2" width="34.6640625" customWidth="1"/>
    <col min="3" max="3" width="15.21875" customWidth="1"/>
  </cols>
  <sheetData>
    <row r="1" spans="1:6" ht="13.8" thickBot="1" x14ac:dyDescent="0.3">
      <c r="A1" s="2" t="s">
        <v>139</v>
      </c>
    </row>
    <row r="2" spans="1:6" ht="13.8" thickBot="1" x14ac:dyDescent="0.3">
      <c r="A2" s="3" t="s">
        <v>140</v>
      </c>
      <c r="B2" s="4" t="s">
        <v>478</v>
      </c>
    </row>
    <row r="3" spans="1:6" ht="13.8" thickBot="1" x14ac:dyDescent="0.3">
      <c r="A3" s="5" t="s">
        <v>142</v>
      </c>
      <c r="B3" s="6">
        <v>46059</v>
      </c>
      <c r="C3" s="7" t="str">
        <f>IF(ISNUMBER(MATCH(B3,A21:A29,0)),VLOOKUP(B3,A21:B29,2,FALSE),"---")</f>
        <v>VR P4 CNR_COM_en_060226.xls</v>
      </c>
      <c r="D3" s="8"/>
      <c r="E3" s="9"/>
    </row>
    <row r="4" spans="1:6" x14ac:dyDescent="0.25">
      <c r="A4" s="10" t="s">
        <v>143</v>
      </c>
      <c r="B4" s="11" t="s">
        <v>144</v>
      </c>
    </row>
    <row r="5" spans="1:6" ht="13.8" thickBot="1" x14ac:dyDescent="0.3">
      <c r="A5" s="12" t="s">
        <v>145</v>
      </c>
      <c r="B5" s="13" t="s">
        <v>146</v>
      </c>
    </row>
    <row r="6" spans="1:6" x14ac:dyDescent="0.25">
      <c r="F6" s="32"/>
    </row>
    <row r="7" spans="1:6" x14ac:dyDescent="0.25">
      <c r="A7" s="2" t="s">
        <v>147</v>
      </c>
    </row>
    <row r="8" spans="1:6" x14ac:dyDescent="0.25">
      <c r="A8" s="14" t="s">
        <v>148</v>
      </c>
      <c r="B8" s="14"/>
      <c r="C8" s="14" t="s">
        <v>149</v>
      </c>
    </row>
    <row r="9" spans="1:6" x14ac:dyDescent="0.25">
      <c r="A9" s="14" t="s">
        <v>150</v>
      </c>
      <c r="B9" s="14"/>
      <c r="C9" s="14" t="s">
        <v>151</v>
      </c>
    </row>
    <row r="10" spans="1:6" x14ac:dyDescent="0.25">
      <c r="A10" s="14" t="s">
        <v>152</v>
      </c>
      <c r="B10" s="14"/>
      <c r="C10" s="14" t="s">
        <v>153</v>
      </c>
    </row>
    <row r="11" spans="1:6" x14ac:dyDescent="0.25">
      <c r="A11" s="14" t="s">
        <v>154</v>
      </c>
      <c r="B11" s="14"/>
      <c r="C11" s="14" t="s">
        <v>155</v>
      </c>
    </row>
    <row r="12" spans="1:6" x14ac:dyDescent="0.25">
      <c r="A12" s="14" t="s">
        <v>141</v>
      </c>
      <c r="B12" s="14"/>
      <c r="C12" s="14" t="s">
        <v>156</v>
      </c>
    </row>
    <row r="13" spans="1:6" x14ac:dyDescent="0.25">
      <c r="A13" s="14" t="s">
        <v>157</v>
      </c>
      <c r="B13" s="14"/>
      <c r="C13" s="14" t="s">
        <v>158</v>
      </c>
    </row>
    <row r="14" spans="1:6" x14ac:dyDescent="0.25">
      <c r="A14" s="14" t="s">
        <v>159</v>
      </c>
      <c r="B14" s="14"/>
      <c r="C14" s="14" t="s">
        <v>160</v>
      </c>
    </row>
    <row r="15" spans="1:6" x14ac:dyDescent="0.25">
      <c r="A15" s="30" t="s">
        <v>281</v>
      </c>
      <c r="B15" s="14"/>
      <c r="C15" s="14" t="s">
        <v>282</v>
      </c>
    </row>
    <row r="16" spans="1:6" x14ac:dyDescent="0.25">
      <c r="A16" s="30" t="s">
        <v>300</v>
      </c>
      <c r="B16" s="14"/>
      <c r="C16" s="14" t="s">
        <v>301</v>
      </c>
    </row>
    <row r="17" spans="1:4" x14ac:dyDescent="0.25">
      <c r="A17" s="30" t="s">
        <v>372</v>
      </c>
      <c r="B17" s="14"/>
      <c r="C17" s="30" t="s">
        <v>373</v>
      </c>
    </row>
    <row r="18" spans="1:4" x14ac:dyDescent="0.25">
      <c r="A18" s="30" t="s">
        <v>478</v>
      </c>
      <c r="B18" s="14"/>
      <c r="C18" s="30" t="s">
        <v>479</v>
      </c>
    </row>
    <row r="20" spans="1:4" x14ac:dyDescent="0.25">
      <c r="A20" s="15" t="s">
        <v>161</v>
      </c>
      <c r="B20" s="16" t="s">
        <v>162</v>
      </c>
      <c r="C20" s="16" t="s">
        <v>163</v>
      </c>
      <c r="D20" s="17"/>
    </row>
    <row r="21" spans="1:4" x14ac:dyDescent="0.25">
      <c r="A21" s="18">
        <v>46059</v>
      </c>
      <c r="B21" s="19" t="str">
        <f t="shared" ref="B21:B29" si="0">IF(ISBLANK($A21),"---", VLOOKUP($B$2,$A$8:$C$18,3,0) &amp; "_" &amp; VLOOKUP($B$4,$A$32:$B$64,2,0)&amp;"_"&amp;VLOOKUP($B$5,$A$67:$B$91,2,0)&amp;"_"&amp; TEXT(DAY($A21),"0#")&amp; TEXT(MONTH($A21),"0#")&amp; TEXT(YEAR($A21)-2000,"0#")&amp;".xls")</f>
        <v>VR P4 CNR_COM_en_060226.xls</v>
      </c>
      <c r="C21" s="19" t="s">
        <v>302</v>
      </c>
      <c r="D21" s="20"/>
    </row>
    <row r="22" spans="1:4" x14ac:dyDescent="0.25">
      <c r="A22" s="21"/>
      <c r="B22" s="22" t="str">
        <f t="shared" si="0"/>
        <v>---</v>
      </c>
      <c r="C22" s="22"/>
      <c r="D22" s="23"/>
    </row>
    <row r="23" spans="1:4" x14ac:dyDescent="0.25">
      <c r="A23" s="21"/>
      <c r="B23" s="22" t="str">
        <f t="shared" si="0"/>
        <v>---</v>
      </c>
      <c r="C23" s="99"/>
      <c r="D23" s="23"/>
    </row>
    <row r="24" spans="1:4" x14ac:dyDescent="0.25">
      <c r="A24" s="21"/>
      <c r="B24" s="22" t="str">
        <f t="shared" si="0"/>
        <v>---</v>
      </c>
      <c r="C24" s="99"/>
      <c r="D24" s="23"/>
    </row>
    <row r="25" spans="1:4" x14ac:dyDescent="0.25">
      <c r="A25" s="21"/>
      <c r="B25" s="22" t="str">
        <f t="shared" si="0"/>
        <v>---</v>
      </c>
      <c r="C25" s="99"/>
      <c r="D25" s="23"/>
    </row>
    <row r="26" spans="1:4" x14ac:dyDescent="0.25">
      <c r="A26" s="21"/>
      <c r="B26" s="22" t="str">
        <f t="shared" si="0"/>
        <v>---</v>
      </c>
      <c r="C26" s="99"/>
      <c r="D26" s="23"/>
    </row>
    <row r="27" spans="1:4" x14ac:dyDescent="0.25">
      <c r="A27" s="21"/>
      <c r="B27" s="22" t="str">
        <f t="shared" si="0"/>
        <v>---</v>
      </c>
      <c r="C27" s="22"/>
      <c r="D27" s="23"/>
    </row>
    <row r="28" spans="1:4" x14ac:dyDescent="0.25">
      <c r="A28" s="21"/>
      <c r="B28" s="22" t="str">
        <f t="shared" si="0"/>
        <v>---</v>
      </c>
      <c r="C28" s="22"/>
      <c r="D28" s="23"/>
    </row>
    <row r="29" spans="1:4" x14ac:dyDescent="0.25">
      <c r="A29" s="24"/>
      <c r="B29" s="25" t="str">
        <f t="shared" si="0"/>
        <v>---</v>
      </c>
      <c r="C29" s="25"/>
      <c r="D29" s="26"/>
    </row>
    <row r="31" spans="1:4" x14ac:dyDescent="0.25">
      <c r="A31" s="2" t="s">
        <v>143</v>
      </c>
    </row>
    <row r="32" spans="1:4" x14ac:dyDescent="0.25">
      <c r="A32" s="27" t="s">
        <v>144</v>
      </c>
      <c r="B32" s="27" t="s">
        <v>164</v>
      </c>
    </row>
    <row r="33" spans="1:2" x14ac:dyDescent="0.25">
      <c r="A33" s="27" t="s">
        <v>165</v>
      </c>
      <c r="B33" s="27" t="s">
        <v>166</v>
      </c>
    </row>
    <row r="34" spans="1:2" x14ac:dyDescent="0.25">
      <c r="A34" s="27" t="s">
        <v>167</v>
      </c>
      <c r="B34" s="27" t="s">
        <v>168</v>
      </c>
    </row>
    <row r="35" spans="1:2" x14ac:dyDescent="0.25">
      <c r="A35" s="27" t="s">
        <v>169</v>
      </c>
      <c r="B35" s="27" t="s">
        <v>170</v>
      </c>
    </row>
    <row r="36" spans="1:2" x14ac:dyDescent="0.25">
      <c r="A36" s="27" t="s">
        <v>171</v>
      </c>
      <c r="B36" s="27" t="s">
        <v>172</v>
      </c>
    </row>
    <row r="37" spans="1:2" x14ac:dyDescent="0.25">
      <c r="A37" s="27" t="s">
        <v>173</v>
      </c>
      <c r="B37" s="27" t="s">
        <v>174</v>
      </c>
    </row>
    <row r="38" spans="1:2" x14ac:dyDescent="0.25">
      <c r="A38" s="27" t="s">
        <v>175</v>
      </c>
      <c r="B38" s="27" t="s">
        <v>176</v>
      </c>
    </row>
    <row r="39" spans="1:2" x14ac:dyDescent="0.25">
      <c r="A39" s="27" t="s">
        <v>177</v>
      </c>
      <c r="B39" s="27" t="s">
        <v>178</v>
      </c>
    </row>
    <row r="40" spans="1:2" x14ac:dyDescent="0.25">
      <c r="A40" s="27" t="s">
        <v>179</v>
      </c>
      <c r="B40" s="27" t="s">
        <v>180</v>
      </c>
    </row>
    <row r="41" spans="1:2" x14ac:dyDescent="0.25">
      <c r="A41" s="27" t="s">
        <v>181</v>
      </c>
      <c r="B41" s="27" t="s">
        <v>182</v>
      </c>
    </row>
    <row r="42" spans="1:2" x14ac:dyDescent="0.25">
      <c r="A42" s="27" t="s">
        <v>183</v>
      </c>
      <c r="B42" s="27" t="s">
        <v>184</v>
      </c>
    </row>
    <row r="43" spans="1:2" x14ac:dyDescent="0.25">
      <c r="A43" s="27" t="s">
        <v>185</v>
      </c>
      <c r="B43" s="27" t="s">
        <v>186</v>
      </c>
    </row>
    <row r="44" spans="1:2" x14ac:dyDescent="0.25">
      <c r="A44" s="27" t="s">
        <v>187</v>
      </c>
      <c r="B44" s="27" t="s">
        <v>188</v>
      </c>
    </row>
    <row r="45" spans="1:2" x14ac:dyDescent="0.25">
      <c r="A45" s="27" t="s">
        <v>189</v>
      </c>
      <c r="B45" s="27" t="s">
        <v>190</v>
      </c>
    </row>
    <row r="46" spans="1:2" x14ac:dyDescent="0.25">
      <c r="A46" s="27" t="s">
        <v>191</v>
      </c>
      <c r="B46" s="27" t="s">
        <v>192</v>
      </c>
    </row>
    <row r="47" spans="1:2" x14ac:dyDescent="0.25">
      <c r="A47" s="27" t="s">
        <v>193</v>
      </c>
      <c r="B47" s="27" t="s">
        <v>283</v>
      </c>
    </row>
    <row r="48" spans="1:2" x14ac:dyDescent="0.25">
      <c r="A48" s="27" t="s">
        <v>194</v>
      </c>
      <c r="B48" s="27" t="s">
        <v>195</v>
      </c>
    </row>
    <row r="49" spans="1:2" x14ac:dyDescent="0.25">
      <c r="A49" s="27" t="s">
        <v>196</v>
      </c>
      <c r="B49" s="27" t="s">
        <v>197</v>
      </c>
    </row>
    <row r="50" spans="1:2" x14ac:dyDescent="0.25">
      <c r="A50" s="27" t="s">
        <v>198</v>
      </c>
      <c r="B50" s="27" t="s">
        <v>199</v>
      </c>
    </row>
    <row r="51" spans="1:2" x14ac:dyDescent="0.25">
      <c r="A51" s="27" t="s">
        <v>200</v>
      </c>
      <c r="B51" s="27" t="s">
        <v>201</v>
      </c>
    </row>
    <row r="52" spans="1:2" x14ac:dyDescent="0.25">
      <c r="A52" s="27" t="s">
        <v>202</v>
      </c>
      <c r="B52" s="27" t="s">
        <v>203</v>
      </c>
    </row>
    <row r="53" spans="1:2" x14ac:dyDescent="0.25">
      <c r="A53" s="27" t="s">
        <v>204</v>
      </c>
      <c r="B53" s="27" t="s">
        <v>205</v>
      </c>
    </row>
    <row r="54" spans="1:2" x14ac:dyDescent="0.25">
      <c r="A54" s="27" t="s">
        <v>206</v>
      </c>
      <c r="B54" s="27" t="s">
        <v>207</v>
      </c>
    </row>
    <row r="55" spans="1:2" x14ac:dyDescent="0.25">
      <c r="A55" s="27" t="s">
        <v>208</v>
      </c>
      <c r="B55" s="27" t="s">
        <v>209</v>
      </c>
    </row>
    <row r="56" spans="1:2" x14ac:dyDescent="0.25">
      <c r="A56" s="27" t="s">
        <v>210</v>
      </c>
      <c r="B56" s="27" t="s">
        <v>211</v>
      </c>
    </row>
    <row r="57" spans="1:2" x14ac:dyDescent="0.25">
      <c r="A57" s="27" t="s">
        <v>212</v>
      </c>
      <c r="B57" s="27" t="s">
        <v>213</v>
      </c>
    </row>
    <row r="58" spans="1:2" x14ac:dyDescent="0.25">
      <c r="A58" s="27" t="s">
        <v>214</v>
      </c>
      <c r="B58" s="27" t="s">
        <v>215</v>
      </c>
    </row>
    <row r="59" spans="1:2" x14ac:dyDescent="0.25">
      <c r="A59" s="27" t="s">
        <v>216</v>
      </c>
      <c r="B59" s="27" t="s">
        <v>217</v>
      </c>
    </row>
    <row r="60" spans="1:2" x14ac:dyDescent="0.25">
      <c r="A60" s="27" t="s">
        <v>218</v>
      </c>
      <c r="B60" s="27" t="s">
        <v>219</v>
      </c>
    </row>
    <row r="61" spans="1:2" x14ac:dyDescent="0.25">
      <c r="A61" s="27" t="s">
        <v>220</v>
      </c>
      <c r="B61" s="27" t="s">
        <v>221</v>
      </c>
    </row>
    <row r="62" spans="1:2" x14ac:dyDescent="0.25">
      <c r="A62" s="27" t="s">
        <v>222</v>
      </c>
      <c r="B62" s="27" t="s">
        <v>223</v>
      </c>
    </row>
    <row r="63" spans="1:2" x14ac:dyDescent="0.25">
      <c r="A63" s="27" t="s">
        <v>224</v>
      </c>
      <c r="B63" s="27" t="s">
        <v>225</v>
      </c>
    </row>
    <row r="64" spans="1:2" x14ac:dyDescent="0.25">
      <c r="A64" s="27" t="s">
        <v>226</v>
      </c>
      <c r="B64" s="27" t="s">
        <v>227</v>
      </c>
    </row>
    <row r="66" spans="1:2" x14ac:dyDescent="0.25">
      <c r="A66" s="2" t="s">
        <v>228</v>
      </c>
    </row>
    <row r="67" spans="1:2" x14ac:dyDescent="0.25">
      <c r="A67" s="28" t="s">
        <v>229</v>
      </c>
      <c r="B67" s="28" t="s">
        <v>230</v>
      </c>
    </row>
    <row r="68" spans="1:2" x14ac:dyDescent="0.25">
      <c r="A68" s="28" t="s">
        <v>231</v>
      </c>
      <c r="B68" s="28" t="s">
        <v>232</v>
      </c>
    </row>
    <row r="69" spans="1:2" x14ac:dyDescent="0.25">
      <c r="A69" s="28" t="s">
        <v>233</v>
      </c>
      <c r="B69" s="28" t="s">
        <v>234</v>
      </c>
    </row>
    <row r="70" spans="1:2" x14ac:dyDescent="0.25">
      <c r="A70" s="28" t="s">
        <v>235</v>
      </c>
      <c r="B70" s="28" t="s">
        <v>236</v>
      </c>
    </row>
    <row r="71" spans="1:2" x14ac:dyDescent="0.25">
      <c r="A71" s="28" t="s">
        <v>237</v>
      </c>
      <c r="B71" s="28" t="s">
        <v>238</v>
      </c>
    </row>
    <row r="72" spans="1:2" x14ac:dyDescent="0.25">
      <c r="A72" s="28" t="s">
        <v>239</v>
      </c>
      <c r="B72" s="28" t="s">
        <v>240</v>
      </c>
    </row>
    <row r="73" spans="1:2" x14ac:dyDescent="0.25">
      <c r="A73" s="28" t="s">
        <v>241</v>
      </c>
      <c r="B73" s="28" t="s">
        <v>242</v>
      </c>
    </row>
    <row r="74" spans="1:2" x14ac:dyDescent="0.25">
      <c r="A74" s="28" t="s">
        <v>243</v>
      </c>
      <c r="B74" s="28" t="s">
        <v>244</v>
      </c>
    </row>
    <row r="75" spans="1:2" x14ac:dyDescent="0.25">
      <c r="A75" s="28" t="s">
        <v>146</v>
      </c>
      <c r="B75" s="28" t="s">
        <v>245</v>
      </c>
    </row>
    <row r="76" spans="1:2" x14ac:dyDescent="0.25">
      <c r="A76" s="28" t="s">
        <v>246</v>
      </c>
      <c r="B76" s="28" t="s">
        <v>247</v>
      </c>
    </row>
    <row r="77" spans="1:2" x14ac:dyDescent="0.25">
      <c r="A77" s="28" t="s">
        <v>248</v>
      </c>
      <c r="B77" s="28" t="s">
        <v>284</v>
      </c>
    </row>
    <row r="78" spans="1:2" x14ac:dyDescent="0.25">
      <c r="A78" s="28" t="s">
        <v>249</v>
      </c>
      <c r="B78" s="28" t="s">
        <v>250</v>
      </c>
    </row>
    <row r="79" spans="1:2" x14ac:dyDescent="0.25">
      <c r="A79" s="28" t="s">
        <v>251</v>
      </c>
      <c r="B79" s="28" t="s">
        <v>252</v>
      </c>
    </row>
    <row r="80" spans="1:2" x14ac:dyDescent="0.25">
      <c r="A80" s="28" t="s">
        <v>253</v>
      </c>
      <c r="B80" s="28" t="s">
        <v>254</v>
      </c>
    </row>
    <row r="81" spans="1:2" x14ac:dyDescent="0.25">
      <c r="A81" s="28" t="s">
        <v>255</v>
      </c>
      <c r="B81" s="28" t="s">
        <v>256</v>
      </c>
    </row>
    <row r="82" spans="1:2" x14ac:dyDescent="0.25">
      <c r="A82" s="28" t="s">
        <v>257</v>
      </c>
      <c r="B82" s="28" t="s">
        <v>258</v>
      </c>
    </row>
    <row r="83" spans="1:2" x14ac:dyDescent="0.25">
      <c r="A83" s="28" t="s">
        <v>259</v>
      </c>
      <c r="B83" s="28" t="s">
        <v>136</v>
      </c>
    </row>
    <row r="84" spans="1:2" x14ac:dyDescent="0.25">
      <c r="A84" s="28" t="s">
        <v>260</v>
      </c>
      <c r="B84" s="28" t="s">
        <v>261</v>
      </c>
    </row>
    <row r="85" spans="1:2" x14ac:dyDescent="0.25">
      <c r="A85" s="28" t="s">
        <v>262</v>
      </c>
      <c r="B85" s="28" t="s">
        <v>263</v>
      </c>
    </row>
    <row r="86" spans="1:2" x14ac:dyDescent="0.25">
      <c r="A86" s="28" t="s">
        <v>264</v>
      </c>
      <c r="B86" s="28" t="s">
        <v>265</v>
      </c>
    </row>
    <row r="87" spans="1:2" x14ac:dyDescent="0.25">
      <c r="A87" s="28" t="s">
        <v>266</v>
      </c>
      <c r="B87" s="28" t="s">
        <v>267</v>
      </c>
    </row>
    <row r="88" spans="1:2" x14ac:dyDescent="0.25">
      <c r="A88" s="28" t="s">
        <v>268</v>
      </c>
      <c r="B88" s="28" t="s">
        <v>269</v>
      </c>
    </row>
    <row r="89" spans="1:2" x14ac:dyDescent="0.25">
      <c r="A89" s="28" t="s">
        <v>270</v>
      </c>
      <c r="B89" s="28" t="s">
        <v>271</v>
      </c>
    </row>
    <row r="90" spans="1:2" x14ac:dyDescent="0.25">
      <c r="A90" s="28" t="s">
        <v>272</v>
      </c>
      <c r="B90" s="28" t="s">
        <v>273</v>
      </c>
    </row>
    <row r="91" spans="1:2" x14ac:dyDescent="0.25">
      <c r="A91" s="28" t="s">
        <v>274</v>
      </c>
      <c r="B91" s="28" t="s">
        <v>275</v>
      </c>
    </row>
  </sheetData>
  <sheetProtection formatCells="0" formatColumns="0" formatRows="0"/>
  <dataValidations count="4">
    <dataValidation type="list" allowBlank="1" showInputMessage="1" showErrorMessage="1" sqref="B4" xr:uid="{00000000-0002-0000-0A00-000000000000}">
      <formula1>$A$32:$A$64</formula1>
    </dataValidation>
    <dataValidation type="list" allowBlank="1" showInputMessage="1" showErrorMessage="1" sqref="B5" xr:uid="{00000000-0002-0000-0A00-000001000000}">
      <formula1>$A$67:$A$91</formula1>
    </dataValidation>
    <dataValidation type="list" allowBlank="1" showInputMessage="1" showErrorMessage="1" sqref="B3" xr:uid="{00000000-0002-0000-0A00-000002000000}">
      <formula1>$A$21:$A$29</formula1>
    </dataValidation>
    <dataValidation type="list" showInputMessage="1" showErrorMessage="1" sqref="B2" xr:uid="{00000000-0002-0000-0A00-000003000000}">
      <formula1>$A$8:$A$18</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D39"/>
  <sheetViews>
    <sheetView workbookViewId="0">
      <selection activeCell="B3" sqref="B3"/>
    </sheetView>
  </sheetViews>
  <sheetFormatPr defaultColWidth="9.21875" defaultRowHeight="13.2" x14ac:dyDescent="0.25"/>
  <cols>
    <col min="1" max="1" width="9.21875" customWidth="1"/>
    <col min="2" max="2" width="31.21875" customWidth="1"/>
    <col min="3" max="3" width="63" customWidth="1"/>
    <col min="4" max="4" width="9.21875" style="139"/>
  </cols>
  <sheetData>
    <row r="1" spans="1:3" ht="15.6" x14ac:dyDescent="0.25">
      <c r="B1" s="76" t="str">
        <f>Translations!$B$65</f>
        <v>How to use this file</v>
      </c>
      <c r="C1" s="50"/>
    </row>
    <row r="2" spans="1:3" ht="31.95" customHeight="1" thickBot="1" x14ac:dyDescent="0.3">
      <c r="B2" s="613" t="str">
        <f>Translations!$B$66</f>
        <v>This CNR verification report template comprises the following sheets which cross refer to each other and are not to be separated:</v>
      </c>
      <c r="C2" s="613"/>
    </row>
    <row r="3" spans="1:3" ht="41.7" customHeight="1" x14ac:dyDescent="0.25">
      <c r="B3" s="221" t="str">
        <f>Translations!$B$67</f>
        <v>Opinion Statement (Inst)</v>
      </c>
      <c r="C3" s="77" t="str">
        <f>Translations!$B$68</f>
        <v>The formal opinion document for an individual stationary installation submitting a climate-neutrality report, to be signed by the verifier's authorised signatory</v>
      </c>
    </row>
    <row r="4" spans="1:3" ht="54.45" customHeight="1" x14ac:dyDescent="0.25">
      <c r="B4" s="364" t="str">
        <f>Translations!B69</f>
        <v>Opinion Statement (DH Company)</v>
      </c>
      <c r="C4" s="365" t="str">
        <f>Translations!$B$70</f>
        <v>The formal opinion document for a combined climate neutrality report submitted by a company for a group of stationary installations that form part of a District Heating system, to be signed by the verifier's authorised signatory</v>
      </c>
    </row>
    <row r="5" spans="1:3" ht="43.5" customHeight="1" x14ac:dyDescent="0.25">
      <c r="B5" s="1" t="str">
        <f>Translations!$B$71</f>
        <v>Annex 1 : FINDINGS</v>
      </c>
      <c r="C5" s="78" t="str">
        <f>Translations!$B$72</f>
        <v>The sheet to list all remaining - uncorrected - misstatements, non-conformities and non-compliances, and the key improvement opportunities identified from the verification</v>
      </c>
    </row>
    <row r="6" spans="1:3" ht="54.75" customHeight="1" x14ac:dyDescent="0.25">
      <c r="B6" s="1" t="str">
        <f>Translations!$B$73</f>
        <v>Annex 2 : BASIS OF WORK</v>
      </c>
      <c r="C6" s="78" t="str">
        <f>Translations!$B$74</f>
        <v>This sheet provides the background and other information of relevance to the opinion such as the criteria that control the verification process (accreditation/ certification rules etc) and the criteria against which the verification is conducted (EU ETS Rules etc)</v>
      </c>
    </row>
    <row r="7" spans="1:3" ht="46.95" customHeight="1" thickBot="1" x14ac:dyDescent="0.3">
      <c r="B7" s="29" t="str">
        <f>Translations!$B$75</f>
        <v xml:space="preserve">Annex 3 : CHANGES </v>
      </c>
      <c r="C7" s="79" t="str">
        <f>Translations!$B$76</f>
        <v>This sheet is to provide a summary of any changes identified by the verifier that have an impact on the milestones and targets; and that have not been reported to the CA at the time the verification is completed.</v>
      </c>
    </row>
    <row r="8" spans="1:3" x14ac:dyDescent="0.25">
      <c r="B8" s="55"/>
      <c r="C8" s="55"/>
    </row>
    <row r="9" spans="1:3" ht="13.8" thickBot="1" x14ac:dyDescent="0.3">
      <c r="A9" s="632" t="str">
        <f>Translations!$B$77</f>
        <v>Colour codes</v>
      </c>
      <c r="B9" s="632"/>
      <c r="C9" s="50"/>
    </row>
    <row r="10" spans="1:3" ht="55.8" customHeight="1" x14ac:dyDescent="0.25">
      <c r="A10" s="80"/>
      <c r="B10" s="633" t="str">
        <f>Translations!$B$78</f>
        <v>Please complete all the yellow cells in the template, deleting or amending as appropriate any text that is already in the cell, and in accordance with the specific instructions to the right of the cell.  If further space is required, please insert an additional line below and merge the cells.  If you add lines to any page, please check that the page still prints correctly and reset the print area if necessary.</v>
      </c>
      <c r="C10" s="634"/>
    </row>
    <row r="11" spans="1:3" ht="27" customHeight="1" thickBot="1" x14ac:dyDescent="0.3">
      <c r="A11" s="81"/>
      <c r="B11" s="635" t="str">
        <f>Translations!$B$79</f>
        <v>Update the cells in blue to ensure that only the criteria reference documents relevant to your verifier and this verification are selected.</v>
      </c>
      <c r="C11" s="636"/>
    </row>
    <row r="12" spans="1:3" ht="40.5" customHeight="1" thickBot="1" x14ac:dyDescent="0.3">
      <c r="A12" s="158"/>
      <c r="B12" s="637" t="str">
        <f>Translations!$B$80</f>
        <v>Further instructions, guidance or comments are given to the right of cells, as relevant. These should be read BEFORE completion of the template. The page format has been set to print out only the relevant sections of the Opinion and Annexes and NOT the guidance column.</v>
      </c>
      <c r="C12" s="638"/>
    </row>
    <row r="13" spans="1:3" ht="13.8" thickBot="1" x14ac:dyDescent="0.3">
      <c r="B13" s="55"/>
      <c r="C13" s="55"/>
    </row>
    <row r="14" spans="1:3" x14ac:dyDescent="0.25">
      <c r="B14" s="625" t="str">
        <f>Translations!$B$81</f>
        <v>For inextricably linking this Verification Report to the Data Report that has actually verified, several options exist.</v>
      </c>
      <c r="C14" s="626"/>
    </row>
    <row r="15" spans="1:3" ht="12.75" customHeight="1" x14ac:dyDescent="0.25">
      <c r="B15" s="627" t="str">
        <f>Translations!$B$82</f>
        <v>If the Member State provides an electronic data submission portal, usually no further measures have to be taken.</v>
      </c>
      <c r="C15" s="628"/>
    </row>
    <row r="16" spans="1:3" ht="38.25" customHeight="1" x14ac:dyDescent="0.25">
      <c r="B16" s="627" t="str">
        <f>Translations!$B$83</f>
        <v>Another option is that the verifier sends the verified report and the verification report to the competent authority (CA), independently of the operator's formal submission, in order to provide evidence that no data has been changed after verification.</v>
      </c>
      <c r="C16" s="628"/>
    </row>
    <row r="17" spans="2:3" ht="38.25" customHeight="1" x14ac:dyDescent="0.25">
      <c r="B17" s="627" t="str">
        <f>Translations!$B$84</f>
        <v>CAs can also require the verifier to copy the sheets "Opinion Statement" and Annexes 1 to 3 into the operator's data report, or define other means for ensuring data integrity, such as copying relevent data from the Data Report into the Verification Report.</v>
      </c>
      <c r="C17" s="628"/>
    </row>
    <row r="18" spans="2:3" ht="25.5" customHeight="1" thickBot="1" x14ac:dyDescent="0.3">
      <c r="B18" s="629" t="str">
        <f>Translations!$B$85</f>
        <v>In order to ensure that operators and verifiers gain certainty for the approach to be followed, the CA should provide detailed instructions below.</v>
      </c>
      <c r="C18" s="630"/>
    </row>
    <row r="20" spans="2:3" ht="13.8" thickBot="1" x14ac:dyDescent="0.3">
      <c r="B20" s="538" t="str">
        <f>Translations!$B$86</f>
        <v>Member State specific instructions:</v>
      </c>
      <c r="C20" s="539"/>
    </row>
    <row r="21" spans="2:3" x14ac:dyDescent="0.25">
      <c r="B21" s="631"/>
      <c r="C21" s="560"/>
    </row>
    <row r="22" spans="2:3" x14ac:dyDescent="0.25">
      <c r="B22" s="623"/>
      <c r="C22" s="553"/>
    </row>
    <row r="23" spans="2:3" x14ac:dyDescent="0.25">
      <c r="B23" s="623"/>
      <c r="C23" s="553"/>
    </row>
    <row r="24" spans="2:3" x14ac:dyDescent="0.25">
      <c r="B24" s="623"/>
      <c r="C24" s="553"/>
    </row>
    <row r="25" spans="2:3" x14ac:dyDescent="0.25">
      <c r="B25" s="623"/>
      <c r="C25" s="553"/>
    </row>
    <row r="26" spans="2:3" x14ac:dyDescent="0.25">
      <c r="B26" s="623"/>
      <c r="C26" s="553"/>
    </row>
    <row r="27" spans="2:3" x14ac:dyDescent="0.25">
      <c r="B27" s="623"/>
      <c r="C27" s="553"/>
    </row>
    <row r="28" spans="2:3" x14ac:dyDescent="0.25">
      <c r="B28" s="623"/>
      <c r="C28" s="553"/>
    </row>
    <row r="29" spans="2:3" x14ac:dyDescent="0.25">
      <c r="B29" s="623"/>
      <c r="C29" s="553"/>
    </row>
    <row r="30" spans="2:3" x14ac:dyDescent="0.25">
      <c r="B30" s="623"/>
      <c r="C30" s="553"/>
    </row>
    <row r="31" spans="2:3" x14ac:dyDescent="0.25">
      <c r="B31" s="623"/>
      <c r="C31" s="553"/>
    </row>
    <row r="32" spans="2:3" x14ac:dyDescent="0.25">
      <c r="B32" s="623"/>
      <c r="C32" s="553"/>
    </row>
    <row r="33" spans="2:3" x14ac:dyDescent="0.25">
      <c r="B33" s="623"/>
      <c r="C33" s="553"/>
    </row>
    <row r="34" spans="2:3" x14ac:dyDescent="0.25">
      <c r="B34" s="623"/>
      <c r="C34" s="553"/>
    </row>
    <row r="35" spans="2:3" x14ac:dyDescent="0.25">
      <c r="B35" s="623"/>
      <c r="C35" s="553"/>
    </row>
    <row r="36" spans="2:3" x14ac:dyDescent="0.25">
      <c r="B36" s="623"/>
      <c r="C36" s="553"/>
    </row>
    <row r="37" spans="2:3" x14ac:dyDescent="0.25">
      <c r="B37" s="623"/>
      <c r="C37" s="553"/>
    </row>
    <row r="38" spans="2:3" x14ac:dyDescent="0.25">
      <c r="B38" s="623"/>
      <c r="C38" s="553"/>
    </row>
    <row r="39" spans="2:3" ht="13.8" thickBot="1" x14ac:dyDescent="0.3">
      <c r="B39" s="624"/>
      <c r="C39" s="563"/>
    </row>
  </sheetData>
  <sheetProtection sheet="1" formatCells="0" formatColumns="0" formatRows="0"/>
  <mergeCells count="30">
    <mergeCell ref="A9:B9"/>
    <mergeCell ref="B2:C2"/>
    <mergeCell ref="B10:C10"/>
    <mergeCell ref="B11:C11"/>
    <mergeCell ref="B12:C12"/>
    <mergeCell ref="B29:C29"/>
    <mergeCell ref="B30:C30"/>
    <mergeCell ref="B26:C26"/>
    <mergeCell ref="B27:C27"/>
    <mergeCell ref="B21:C21"/>
    <mergeCell ref="B22:C22"/>
    <mergeCell ref="B23:C23"/>
    <mergeCell ref="B24:C24"/>
    <mergeCell ref="B25:C25"/>
    <mergeCell ref="B36:C36"/>
    <mergeCell ref="B37:C37"/>
    <mergeCell ref="B38:C38"/>
    <mergeCell ref="B39:C39"/>
    <mergeCell ref="B14:C14"/>
    <mergeCell ref="B15:C15"/>
    <mergeCell ref="B16:C16"/>
    <mergeCell ref="B17:C17"/>
    <mergeCell ref="B18:C18"/>
    <mergeCell ref="B20:C20"/>
    <mergeCell ref="B31:C31"/>
    <mergeCell ref="B32:C32"/>
    <mergeCell ref="B33:C33"/>
    <mergeCell ref="B34:C34"/>
    <mergeCell ref="B35:C35"/>
    <mergeCell ref="B28:C28"/>
  </mergeCells>
  <phoneticPr fontId="35" type="noConversion"/>
  <hyperlinks>
    <hyperlink ref="B3" location="'Opinion Statement (Inst)'!A1" display="'Opinion Statement (Inst)'!A1" xr:uid="{00000000-0004-0000-0100-000000000000}"/>
    <hyperlink ref="B5" location="'Annex 1 - Findings'!A1" display="Annex 1 : FINDINGS" xr:uid="{00000000-0004-0000-0100-000001000000}"/>
    <hyperlink ref="B6" location="'Annex 2 - basis of work'!A1" display="Annex 2 : BASIS OF WORK" xr:uid="{00000000-0004-0000-0100-000002000000}"/>
    <hyperlink ref="B7" location="'Annex 3 - Changes '!A1" display="Annex 3 : CHANGES " xr:uid="{00000000-0004-0000-0100-000003000000}"/>
    <hyperlink ref="B4" location="'Opinion Statement (DistHeat)'!A1" display="'Opinion Statement (DistHeat)'!A1" xr:uid="{BCDCFE39-DFA9-444A-9F06-378118323222}"/>
  </hyperlinks>
  <pageMargins left="0.74803149606299213" right="0.74803149606299213" top="0.35433070866141736" bottom="0.78740157480314965" header="0.23622047244094491" footer="0.47244094488188981"/>
  <pageSetup paperSize="9" scale="85" orientation="portrait" r:id="rId1"/>
  <headerFooter>
    <oddFooter>&amp;L&amp;F/
&amp;A&amp;C&amp;P/&amp;N&amp;RPrinted : &amp;D/&amp;T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51"/>
  <sheetViews>
    <sheetView workbookViewId="0">
      <selection activeCell="B93" sqref="B93:E93"/>
    </sheetView>
  </sheetViews>
  <sheetFormatPr defaultColWidth="9.21875" defaultRowHeight="13.2" outlineLevelRow="1" x14ac:dyDescent="0.25"/>
  <cols>
    <col min="1" max="1" width="32.21875" style="55" customWidth="1"/>
    <col min="2" max="5" width="15.6640625" style="64" customWidth="1"/>
    <col min="6" max="6" width="93.6640625" style="390" customWidth="1"/>
    <col min="7" max="7" width="9.21875" style="138"/>
    <col min="8" max="16384" width="9.21875" style="44"/>
  </cols>
  <sheetData>
    <row r="1" spans="1:7" ht="12.75" customHeight="1" x14ac:dyDescent="0.25">
      <c r="A1" s="523" t="str">
        <f>Translations!$B$88</f>
        <v>This sheet is ONLY for use for reporting by INDIVIDUAL installations. For reporting by District Heating Companies please use sheet: 'Opinion Statement (DistHeat)'</v>
      </c>
      <c r="B1" s="523"/>
      <c r="C1" s="523"/>
      <c r="D1" s="523"/>
      <c r="E1" s="523"/>
    </row>
    <row r="2" spans="1:7" x14ac:dyDescent="0.25">
      <c r="A2" s="523"/>
      <c r="B2" s="523"/>
      <c r="C2" s="523"/>
      <c r="D2" s="523"/>
      <c r="E2" s="523"/>
    </row>
    <row r="3" spans="1:7" x14ac:dyDescent="0.25">
      <c r="A3" s="391"/>
      <c r="B3" s="524"/>
      <c r="C3" s="524"/>
      <c r="D3" s="524"/>
      <c r="E3" s="524"/>
    </row>
    <row r="4" spans="1:7" ht="12.75" customHeight="1" x14ac:dyDescent="0.25">
      <c r="A4" s="523" t="str">
        <f>Translations!$B$89</f>
        <v>Before issuing this verification statement please hide the following sheet:</v>
      </c>
      <c r="B4" s="523"/>
      <c r="C4" s="523"/>
      <c r="D4" s="523"/>
      <c r="E4" s="523"/>
    </row>
    <row r="5" spans="1:7" ht="25.2" customHeight="1" x14ac:dyDescent="0.25">
      <c r="A5" s="391"/>
      <c r="B5" s="524" t="str">
        <f>Translations!$B$90</f>
        <v>Opinion Statement (DistHeat)</v>
      </c>
      <c r="C5" s="524"/>
      <c r="D5" s="524"/>
      <c r="E5" s="524"/>
    </row>
    <row r="6" spans="1:7" x14ac:dyDescent="0.25">
      <c r="F6" s="392" t="str">
        <f>Translations!$B$6</f>
        <v>GUIDANCE FOR VERIFIERS</v>
      </c>
    </row>
    <row r="7" spans="1:7" ht="31.5" customHeight="1" x14ac:dyDescent="0.25">
      <c r="A7" s="527" t="str">
        <f>Translations!$B$91</f>
        <v>Independent Reasonable Assurance Verification Report and Opinion Statement:
EU Emissions Trading System</v>
      </c>
      <c r="B7" s="527"/>
      <c r="C7" s="527"/>
      <c r="D7" s="527"/>
      <c r="E7" s="527"/>
      <c r="F7" s="452" t="str">
        <f>Translations!$B$92</f>
        <v>&lt;Please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v>
      </c>
    </row>
    <row r="8" spans="1:7" x14ac:dyDescent="0.25">
      <c r="A8" s="528" t="str">
        <f>Translations!$B$8</f>
        <v>EU ETS Climate-Neutrality Reporting</v>
      </c>
      <c r="B8" s="528"/>
      <c r="C8" s="528"/>
      <c r="D8" s="528"/>
      <c r="E8" s="528"/>
      <c r="F8" s="452"/>
    </row>
    <row r="9" spans="1:7" ht="13.8" thickBot="1" x14ac:dyDescent="0.3">
      <c r="B9" s="394"/>
      <c r="C9" s="394"/>
      <c r="D9" s="394"/>
      <c r="E9" s="394"/>
      <c r="F9" s="452"/>
    </row>
    <row r="10" spans="1:7" ht="22.5" customHeight="1" thickBot="1" x14ac:dyDescent="0.3">
      <c r="A10" s="453" t="str">
        <f>Translations!$B$94</f>
        <v>OPERATOR DETAILS</v>
      </c>
      <c r="B10" s="454"/>
      <c r="C10" s="454"/>
      <c r="D10" s="454"/>
      <c r="E10" s="455"/>
      <c r="F10" s="452"/>
    </row>
    <row r="11" spans="1:7" ht="12.75" customHeight="1" x14ac:dyDescent="0.25">
      <c r="A11" s="106" t="str">
        <f>Translations!$B$95</f>
        <v xml:space="preserve">Name of Operator: </v>
      </c>
      <c r="B11" s="456"/>
      <c r="C11" s="456"/>
      <c r="D11" s="456"/>
      <c r="E11" s="457"/>
      <c r="F11" s="452"/>
    </row>
    <row r="12" spans="1:7" x14ac:dyDescent="0.25">
      <c r="A12" s="159" t="str">
        <f>Translations!$B$96</f>
        <v>Name of Installation:</v>
      </c>
      <c r="B12" s="430"/>
      <c r="C12" s="430"/>
      <c r="D12" s="430"/>
      <c r="E12" s="431"/>
      <c r="F12" s="73"/>
    </row>
    <row r="13" spans="1:7" ht="27" customHeight="1" x14ac:dyDescent="0.25">
      <c r="A13" s="159" t="str">
        <f>Translations!$B$97</f>
        <v>Address of Installation:</v>
      </c>
      <c r="B13" s="430"/>
      <c r="C13" s="430"/>
      <c r="D13" s="430"/>
      <c r="E13" s="431"/>
      <c r="F13" s="73"/>
    </row>
    <row r="14" spans="1:7" x14ac:dyDescent="0.25">
      <c r="A14" s="159" t="str">
        <f>Translations!$B$98</f>
        <v xml:space="preserve">Unique ID: </v>
      </c>
      <c r="B14" s="430"/>
      <c r="C14" s="430"/>
      <c r="D14" s="430"/>
      <c r="E14" s="431"/>
      <c r="F14" s="73"/>
    </row>
    <row r="15" spans="1:7" x14ac:dyDescent="0.25">
      <c r="A15" s="159" t="str">
        <f>Translations!$B$99</f>
        <v xml:space="preserve">GHG Permit Number: </v>
      </c>
      <c r="B15" s="430"/>
      <c r="C15" s="430"/>
      <c r="D15" s="430"/>
      <c r="E15" s="431"/>
      <c r="F15" s="73"/>
    </row>
    <row r="16" spans="1:7" s="52" customFormat="1" ht="39" customHeight="1" x14ac:dyDescent="0.25">
      <c r="A16" s="159" t="str">
        <f>Translations!$B$100</f>
        <v>Date(s) of relevant Climate-Neutrality Plan and period of validity for each plan:</v>
      </c>
      <c r="B16" s="430"/>
      <c r="C16" s="430"/>
      <c r="D16" s="430"/>
      <c r="E16" s="431"/>
      <c r="F16" s="73" t="str">
        <f>Translations!$B$101</f>
        <v xml:space="preserve">&lt;Please include all Climate-Neutrality Plan versions that are relevant for the reporting period, including any versions that have been approved just before the issuing of the verification report and are relevant for the reporting period.&gt;
</v>
      </c>
      <c r="G16" s="138"/>
    </row>
    <row r="17" spans="1:7" s="52" customFormat="1" ht="52.05" customHeight="1" x14ac:dyDescent="0.25">
      <c r="A17" s="159" t="str">
        <f>Translations!$B$102</f>
        <v>Have the Climate-Neutrality Plans listed above been checked by the Competent Authority and deemed compliant?</v>
      </c>
      <c r="B17" s="432" t="s">
        <v>659</v>
      </c>
      <c r="C17" s="432"/>
      <c r="D17" s="432"/>
      <c r="E17" s="433"/>
      <c r="F17" s="73" t="str">
        <f>Translations!$B$103</f>
        <v>&lt;Please indicate whether the Climate-Neutrality Plan was checked by the Competent Authority and deemed compliant. The verifier should check whether there is correspondence between the operator and the Competent Authority to this effect. If the correspondence shows that the plan was not deemed compliant, the verifier shall report this in the verification opinion statement and Annex 3&gt;</v>
      </c>
      <c r="G17" s="138"/>
    </row>
    <row r="18" spans="1:7" s="52" customFormat="1" ht="34.049999999999997" customHeight="1" x14ac:dyDescent="0.25">
      <c r="A18" s="159" t="str">
        <f>Translations!$B$104</f>
        <v>Relevant Competent Authority checking climate-neutrality plans:</v>
      </c>
      <c r="B18" s="430"/>
      <c r="C18" s="430"/>
      <c r="D18" s="430"/>
      <c r="E18" s="431"/>
      <c r="F18" s="73" t="str">
        <f>Translations!$B$105</f>
        <v>&lt;Insert name of the Competent Authority that is responsible for checking the climate-neutrality plans&gt;</v>
      </c>
      <c r="G18" s="138"/>
    </row>
    <row r="19" spans="1:7" x14ac:dyDescent="0.25">
      <c r="A19" s="159" t="str">
        <f>Translations!$B$106</f>
        <v>Annex I Activity:</v>
      </c>
      <c r="B19" s="432" t="s">
        <v>659</v>
      </c>
      <c r="C19" s="432"/>
      <c r="D19" s="432"/>
      <c r="E19" s="433"/>
      <c r="F19" s="73" t="str">
        <f>Translations!$B$107</f>
        <v>&lt;Select the installation's primary Annex I activity&gt;</v>
      </c>
    </row>
    <row r="20" spans="1:7" ht="13.8" thickBot="1" x14ac:dyDescent="0.3">
      <c r="A20" s="396" t="str">
        <f>Translations!$B$108</f>
        <v>Further Annex I activities:</v>
      </c>
      <c r="B20" s="536" t="s">
        <v>659</v>
      </c>
      <c r="C20" s="536"/>
      <c r="D20" s="536"/>
      <c r="E20" s="537"/>
      <c r="F20" s="73" t="str">
        <f>Translations!$B$109</f>
        <v>&lt;If applicable, please enter here any other Annex I activities that apply.&gt;</v>
      </c>
    </row>
    <row r="21" spans="1:7" ht="13.8" thickBot="1" x14ac:dyDescent="0.3">
      <c r="A21" s="525"/>
      <c r="B21" s="526"/>
      <c r="C21" s="526"/>
      <c r="D21" s="526"/>
      <c r="E21" s="526"/>
      <c r="F21" s="393"/>
    </row>
    <row r="22" spans="1:7" ht="15.75" customHeight="1" thickBot="1" x14ac:dyDescent="0.3">
      <c r="A22" s="453" t="str">
        <f>Translations!$B$111</f>
        <v>REPORT DETAILS</v>
      </c>
      <c r="B22" s="454"/>
      <c r="C22" s="454"/>
      <c r="D22" s="454"/>
      <c r="E22" s="455"/>
      <c r="F22" s="393"/>
    </row>
    <row r="23" spans="1:7" ht="25.95" customHeight="1" x14ac:dyDescent="0.25">
      <c r="A23" s="159" t="str">
        <f>Translations!$B$112</f>
        <v>Type of report:</v>
      </c>
      <c r="B23" s="465" t="str">
        <f>Translations!$B$113</f>
        <v>Climate-Neutrality Report - individual installation</v>
      </c>
      <c r="C23" s="465"/>
      <c r="D23" s="465"/>
      <c r="E23" s="466"/>
      <c r="F23" s="393"/>
    </row>
    <row r="24" spans="1:7" ht="18.75" customHeight="1" x14ac:dyDescent="0.25">
      <c r="A24" s="397" t="str">
        <f>Translations!$B$114</f>
        <v>Reporting Period</v>
      </c>
      <c r="B24" s="432" t="s">
        <v>659</v>
      </c>
      <c r="C24" s="432"/>
      <c r="D24" s="432"/>
      <c r="E24" s="433"/>
      <c r="F24" s="73" t="str">
        <f>Translations!$B$115</f>
        <v>&lt;Select the appropriate Reporting Period to which the milestones and targets relate&gt;</v>
      </c>
    </row>
    <row r="25" spans="1:7" ht="19.95" customHeight="1" x14ac:dyDescent="0.25">
      <c r="A25" s="397" t="str">
        <f>Translations!$B$116</f>
        <v>Date of Climate-Neutrality Report:</v>
      </c>
      <c r="B25" s="465"/>
      <c r="C25" s="465"/>
      <c r="D25" s="465"/>
      <c r="E25" s="466"/>
      <c r="F25" s="434" t="str">
        <f>Translations!$B$118</f>
        <v>&lt;Insert the date and version number of the report that has been verified (this must match the date in the version control sheet of the report into which this verification opinion is inserted or aattached. The date and version number must be the final ones for the report if it has been revised or updated prior to completion of verification&gt;</v>
      </c>
    </row>
    <row r="26" spans="1:7" ht="41.55" customHeight="1" x14ac:dyDescent="0.25">
      <c r="A26" s="397" t="str">
        <f>Translations!$B$117</f>
        <v>Version number of CNR:</v>
      </c>
      <c r="B26" s="465"/>
      <c r="C26" s="465"/>
      <c r="D26" s="465"/>
      <c r="E26" s="466"/>
      <c r="F26" s="434"/>
    </row>
    <row r="27" spans="1:7" ht="34.5" customHeight="1" thickBot="1" x14ac:dyDescent="0.3">
      <c r="A27" s="396" t="str">
        <f>Translations!$B$119</f>
        <v>Reference document:</v>
      </c>
      <c r="B27" s="463"/>
      <c r="C27" s="463"/>
      <c r="D27" s="463"/>
      <c r="E27" s="464"/>
      <c r="F27" s="73" t="str">
        <f>Translations!$B$120</f>
        <v>&lt;Insert the name of the file containing the data report, including final date and version number. This should be the name of the electronic file which should contain a date and version number in the file naming convention&gt;</v>
      </c>
    </row>
    <row r="28" spans="1:7" ht="13.8" thickBot="1" x14ac:dyDescent="0.3">
      <c r="A28" s="525"/>
      <c r="B28" s="526"/>
      <c r="C28" s="526"/>
      <c r="D28" s="526"/>
      <c r="E28" s="526"/>
      <c r="F28" s="393"/>
    </row>
    <row r="29" spans="1:7" ht="19.5" customHeight="1" thickBot="1" x14ac:dyDescent="0.3">
      <c r="A29" s="453" t="str">
        <f>Translations!$B$110</f>
        <v>VERIFIED ACHIEVEMENT OF MILESTONES AND TARGETS</v>
      </c>
      <c r="B29" s="454"/>
      <c r="C29" s="454"/>
      <c r="D29" s="454"/>
      <c r="E29" s="455"/>
      <c r="F29" s="393"/>
    </row>
    <row r="30" spans="1:7" ht="6" customHeight="1" thickBot="1" x14ac:dyDescent="0.3">
      <c r="A30" s="535"/>
      <c r="B30" s="527"/>
      <c r="C30" s="527"/>
      <c r="D30" s="527"/>
      <c r="E30" s="527"/>
      <c r="F30" s="73"/>
    </row>
    <row r="31" spans="1:7" ht="18.75" customHeight="1" x14ac:dyDescent="0.25">
      <c r="A31" s="529" t="str">
        <f>Translations!$B$121</f>
        <v>Target related data verified:</v>
      </c>
      <c r="B31" s="530"/>
      <c r="C31" s="530"/>
      <c r="D31" s="530"/>
      <c r="E31" s="531"/>
      <c r="F31" s="73"/>
    </row>
    <row r="32" spans="1:7" s="137" customFormat="1" ht="34.5" customHeight="1" x14ac:dyDescent="0.25">
      <c r="A32" s="398" t="str">
        <f>Translations!$B$122</f>
        <v>Sub-Installation</v>
      </c>
      <c r="B32" s="415" t="str">
        <f>Translations!$B$124</f>
        <v>Intensity or emissions value</v>
      </c>
      <c r="C32" s="426" t="str">
        <f>Translations!$B$125</f>
        <v>Type of target</v>
      </c>
      <c r="D32" s="427"/>
      <c r="E32" s="416" t="str">
        <f>Translations!$B$126</f>
        <v>Target achieved</v>
      </c>
      <c r="F32" s="73" t="str">
        <f>Translations!$B$127</f>
        <v>&lt;Please insert the relevant data from the report subject to verification and state whether the associated target has been achieved&gt;</v>
      </c>
      <c r="G32" s="138"/>
    </row>
    <row r="33" spans="1:7" s="137" customFormat="1" ht="16.95" customHeight="1" x14ac:dyDescent="0.25">
      <c r="A33" s="274" t="s">
        <v>659</v>
      </c>
      <c r="B33" s="268"/>
      <c r="C33" s="428" t="s">
        <v>659</v>
      </c>
      <c r="D33" s="429"/>
      <c r="E33" s="389" t="s">
        <v>659</v>
      </c>
      <c r="F33" s="515" t="str">
        <f>Translations!$B$128</f>
        <v>IMPORTANT NOTE: A 'verified as satisfactory' or 'verified with comments' opinion CAN ONLY BE GIVEN IF all targets and miilestones for ALL installations included in the report for the reporting period have been achieved</v>
      </c>
      <c r="G33" s="138"/>
    </row>
    <row r="34" spans="1:7" s="137" customFormat="1" ht="29.4" customHeight="1" x14ac:dyDescent="0.25">
      <c r="A34" s="274" t="s">
        <v>659</v>
      </c>
      <c r="B34" s="268"/>
      <c r="C34" s="428" t="s">
        <v>659</v>
      </c>
      <c r="D34" s="429"/>
      <c r="E34" s="389" t="s">
        <v>659</v>
      </c>
      <c r="F34" s="515"/>
      <c r="G34" s="138"/>
    </row>
    <row r="35" spans="1:7" s="137" customFormat="1" ht="16.95" customHeight="1" x14ac:dyDescent="0.25">
      <c r="A35" s="274" t="s">
        <v>659</v>
      </c>
      <c r="B35" s="268"/>
      <c r="C35" s="428" t="s">
        <v>659</v>
      </c>
      <c r="D35" s="429"/>
      <c r="E35" s="389" t="s">
        <v>659</v>
      </c>
      <c r="G35" s="138"/>
    </row>
    <row r="36" spans="1:7" s="137" customFormat="1" ht="16.95" customHeight="1" x14ac:dyDescent="0.25">
      <c r="A36" s="274" t="s">
        <v>659</v>
      </c>
      <c r="B36" s="268"/>
      <c r="C36" s="428" t="s">
        <v>659</v>
      </c>
      <c r="D36" s="429"/>
      <c r="E36" s="389" t="s">
        <v>659</v>
      </c>
      <c r="F36" s="399"/>
      <c r="G36" s="138"/>
    </row>
    <row r="37" spans="1:7" s="137" customFormat="1" ht="16.95" customHeight="1" x14ac:dyDescent="0.25">
      <c r="A37" s="274" t="s">
        <v>659</v>
      </c>
      <c r="B37" s="268"/>
      <c r="C37" s="428" t="s">
        <v>659</v>
      </c>
      <c r="D37" s="429"/>
      <c r="E37" s="389" t="s">
        <v>659</v>
      </c>
      <c r="F37" s="400" t="str">
        <f>Translations!$B$129</f>
        <v>&lt;Please HIDE empty lines that are not being used&gt;</v>
      </c>
      <c r="G37" s="138"/>
    </row>
    <row r="38" spans="1:7" s="137" customFormat="1" ht="16.95" customHeight="1" x14ac:dyDescent="0.25">
      <c r="A38" s="274" t="s">
        <v>659</v>
      </c>
      <c r="B38" s="268"/>
      <c r="C38" s="428" t="s">
        <v>659</v>
      </c>
      <c r="D38" s="429"/>
      <c r="E38" s="389" t="s">
        <v>659</v>
      </c>
      <c r="F38" s="399"/>
      <c r="G38" s="138"/>
    </row>
    <row r="39" spans="1:7" s="137" customFormat="1" ht="16.95" customHeight="1" x14ac:dyDescent="0.25">
      <c r="A39" s="274" t="s">
        <v>659</v>
      </c>
      <c r="B39" s="268"/>
      <c r="C39" s="428" t="s">
        <v>659</v>
      </c>
      <c r="D39" s="429"/>
      <c r="E39" s="389" t="s">
        <v>659</v>
      </c>
      <c r="F39" s="399"/>
      <c r="G39" s="138"/>
    </row>
    <row r="40" spans="1:7" s="137" customFormat="1" ht="16.95" customHeight="1" x14ac:dyDescent="0.25">
      <c r="A40" s="274" t="s">
        <v>659</v>
      </c>
      <c r="B40" s="268"/>
      <c r="C40" s="428" t="s">
        <v>659</v>
      </c>
      <c r="D40" s="429"/>
      <c r="E40" s="389" t="s">
        <v>659</v>
      </c>
      <c r="F40" s="399"/>
      <c r="G40" s="138"/>
    </row>
    <row r="41" spans="1:7" s="137" customFormat="1" ht="16.95" customHeight="1" x14ac:dyDescent="0.25">
      <c r="A41" s="274" t="s">
        <v>659</v>
      </c>
      <c r="B41" s="268"/>
      <c r="C41" s="428" t="s">
        <v>659</v>
      </c>
      <c r="D41" s="429"/>
      <c r="E41" s="389" t="s">
        <v>659</v>
      </c>
      <c r="F41" s="399"/>
      <c r="G41" s="138"/>
    </row>
    <row r="42" spans="1:7" s="137" customFormat="1" ht="16.95" customHeight="1" x14ac:dyDescent="0.25">
      <c r="A42" s="274" t="s">
        <v>659</v>
      </c>
      <c r="B42" s="268"/>
      <c r="C42" s="428" t="s">
        <v>659</v>
      </c>
      <c r="D42" s="429"/>
      <c r="E42" s="389" t="s">
        <v>659</v>
      </c>
      <c r="F42" s="399"/>
      <c r="G42" s="138"/>
    </row>
    <row r="43" spans="1:7" ht="42.45" customHeight="1" x14ac:dyDescent="0.25">
      <c r="A43" s="521" t="str">
        <f>Translations!$B$130</f>
        <v>Milestones  achieved:</v>
      </c>
      <c r="B43" s="516" t="str">
        <f>Translations!$B$131</f>
        <v>The Milestones for the current reporting period as set out in the Climate-Neutrality Plan have been achieved with the exception of the following:</v>
      </c>
      <c r="C43" s="517"/>
      <c r="D43" s="517"/>
      <c r="E43" s="518"/>
      <c r="F43" s="73"/>
    </row>
    <row r="44" spans="1:7" ht="18.75" customHeight="1" x14ac:dyDescent="0.25">
      <c r="A44" s="444"/>
      <c r="B44" s="387" t="str">
        <f>Translations!$B$132</f>
        <v>Milestone Ref #</v>
      </c>
      <c r="C44" s="519" t="str">
        <f>Translations!$B$133</f>
        <v>Comments</v>
      </c>
      <c r="D44" s="519"/>
      <c r="E44" s="520"/>
      <c r="F44" s="73"/>
    </row>
    <row r="45" spans="1:7" ht="15.45" customHeight="1" x14ac:dyDescent="0.25">
      <c r="A45" s="444"/>
      <c r="B45" s="260">
        <v>1</v>
      </c>
      <c r="C45" s="428">
        <v>1</v>
      </c>
      <c r="D45" s="513"/>
      <c r="E45" s="514"/>
      <c r="F45" s="434" t="str">
        <f>Translations!$B$134</f>
        <v>&lt; Insert the reference number for any milestone NOT achieved, and add a brief comment on the reason why the Milestone has not been met&gt;</v>
      </c>
    </row>
    <row r="46" spans="1:7" ht="15.45" customHeight="1" x14ac:dyDescent="0.25">
      <c r="A46" s="444"/>
      <c r="B46" s="260">
        <v>2</v>
      </c>
      <c r="C46" s="428">
        <v>2</v>
      </c>
      <c r="D46" s="513"/>
      <c r="E46" s="514"/>
      <c r="F46" s="434"/>
    </row>
    <row r="47" spans="1:7" ht="15.45" customHeight="1" x14ac:dyDescent="0.25">
      <c r="A47" s="444"/>
      <c r="B47" s="260">
        <v>3</v>
      </c>
      <c r="C47" s="428">
        <v>3</v>
      </c>
      <c r="D47" s="513"/>
      <c r="E47" s="514"/>
      <c r="F47" s="73"/>
    </row>
    <row r="48" spans="1:7" ht="15.45" customHeight="1" x14ac:dyDescent="0.25">
      <c r="A48" s="444"/>
      <c r="B48" s="260">
        <v>4</v>
      </c>
      <c r="C48" s="428">
        <v>4</v>
      </c>
      <c r="D48" s="513"/>
      <c r="E48" s="514"/>
      <c r="F48" s="73"/>
    </row>
    <row r="49" spans="1:7" ht="15.45" customHeight="1" x14ac:dyDescent="0.25">
      <c r="A49" s="522"/>
      <c r="B49" s="260">
        <v>5</v>
      </c>
      <c r="C49" s="428">
        <v>5</v>
      </c>
      <c r="D49" s="513"/>
      <c r="E49" s="514"/>
      <c r="F49" s="73"/>
    </row>
    <row r="50" spans="1:7" ht="6" customHeight="1" x14ac:dyDescent="0.25">
      <c r="A50" s="532"/>
      <c r="B50" s="533"/>
      <c r="C50" s="533"/>
      <c r="D50" s="533"/>
      <c r="E50" s="534"/>
      <c r="F50" s="73"/>
    </row>
    <row r="51" spans="1:7" ht="52.8" x14ac:dyDescent="0.25">
      <c r="A51" s="159" t="str">
        <f>Translations!$B$135</f>
        <v>Have any changes occurred in the reporting period that affect the milestones and targets?</v>
      </c>
      <c r="B51" s="428" t="s">
        <v>659</v>
      </c>
      <c r="C51" s="513"/>
      <c r="D51" s="513"/>
      <c r="E51" s="429"/>
      <c r="F51" s="73" t="str">
        <f>Translations!$B$136</f>
        <v xml:space="preserve">&lt;Yes/No. (If Yes, please respond appropriately to the question below under compliance with the rules and provide brief details in Annex 3 of anything that has not been reported to the CA before completion of the verification).&gt;
</v>
      </c>
    </row>
    <row r="52" spans="1:7" ht="73.8" customHeight="1" thickBot="1" x14ac:dyDescent="0.3">
      <c r="A52" s="396" t="str">
        <f>Translations!$B$137</f>
        <v>Has the Climate-Neutrality Plan been updated with respect to the milestones and targets during the reporting period? (FAR Article 22d)?</v>
      </c>
      <c r="B52" s="428" t="s">
        <v>659</v>
      </c>
      <c r="C52" s="513"/>
      <c r="D52" s="513"/>
      <c r="E52" s="429"/>
      <c r="F52" s="73" t="str">
        <f>Translations!$B$138</f>
        <v xml:space="preserve">&lt;Yes/No. (If Yes, please respond appropriately to the question below under compliance with the rules and provide brief details in Annex 3 of anything that has not been reported to the CA before completion of the verification). GD11 Guidance on Climate-neutrality plans as a condition to free allocation provides more information&gt;
</v>
      </c>
    </row>
    <row r="53" spans="1:7" ht="9" customHeight="1" thickBot="1" x14ac:dyDescent="0.3">
      <c r="B53" s="394"/>
      <c r="C53" s="394"/>
      <c r="D53" s="394"/>
      <c r="E53" s="394"/>
      <c r="F53" s="393"/>
    </row>
    <row r="54" spans="1:7" ht="19.95" customHeight="1" thickBot="1" x14ac:dyDescent="0.3">
      <c r="A54" s="453" t="str">
        <f>Translations!$B$139</f>
        <v>VERIFICATION SITE VISIT DETAILS</v>
      </c>
      <c r="B54" s="454"/>
      <c r="C54" s="454"/>
      <c r="D54" s="454"/>
      <c r="E54" s="455"/>
      <c r="F54" s="393"/>
    </row>
    <row r="55" spans="1:7" ht="43.8" customHeight="1" x14ac:dyDescent="0.25">
      <c r="A55" s="401" t="str">
        <f>Translations!$B$140</f>
        <v>Operator/ Installation site visited physically during verification of the Climate-Neutrality report:</v>
      </c>
      <c r="B55" s="428" t="s">
        <v>92</v>
      </c>
      <c r="C55" s="513"/>
      <c r="D55" s="513"/>
      <c r="E55" s="514"/>
      <c r="F55" s="73" t="str">
        <f>Translations!$B$141</f>
        <v>&lt;Yes/No&gt;</v>
      </c>
    </row>
    <row r="56" spans="1:7" ht="75.45" customHeight="1" x14ac:dyDescent="0.25">
      <c r="A56" s="402" t="str">
        <f>Translations!$B$142</f>
        <v>AVR2 Article 34A - justification for carrying out virtual site visit due to force majeure and information on how the 'visit' was conducted and verification risk reduced:</v>
      </c>
      <c r="B56" s="467"/>
      <c r="C56" s="467"/>
      <c r="D56" s="467"/>
      <c r="E56" s="468"/>
      <c r="F56" s="403" t="str">
        <f>Translations!$B$143</f>
        <v>&lt; if a virtual site visit is carried out,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v>
      </c>
    </row>
    <row r="57" spans="1:7" ht="25.5" customHeight="1" x14ac:dyDescent="0.25">
      <c r="A57" s="159" t="str">
        <f>Translations!$B$144</f>
        <v>Date of  approval for virtual site visit by CA:</v>
      </c>
      <c r="B57" s="467"/>
      <c r="C57" s="467"/>
      <c r="D57" s="467"/>
      <c r="E57" s="468"/>
      <c r="F57" s="73" t="str">
        <f>Translations!$B$145</f>
        <v>&lt;if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v>
      </c>
    </row>
    <row r="58" spans="1:7" ht="35.549999999999997" customHeight="1" x14ac:dyDescent="0.25">
      <c r="A58" s="159" t="str">
        <f>Translations!$B$146</f>
        <v>Date(s) of visit(s) [AVR Article 21(1)]:</v>
      </c>
      <c r="B58" s="467"/>
      <c r="C58" s="467"/>
      <c r="D58" s="467"/>
      <c r="E58" s="468"/>
      <c r="F58" s="73" t="str">
        <f>Translations!$B$147</f>
        <v>&lt;If visits done, insert date(s) of visit(s)&gt;</v>
      </c>
    </row>
    <row r="59" spans="1:7" ht="24.75" customHeight="1" x14ac:dyDescent="0.25">
      <c r="A59" s="159" t="str">
        <f>Translations!$B$148</f>
        <v>Number of days on-site:</v>
      </c>
      <c r="B59" s="467"/>
      <c r="C59" s="467"/>
      <c r="D59" s="467"/>
      <c r="E59" s="468"/>
      <c r="F59" s="73" t="str">
        <f>Translations!$B$149</f>
        <v>&lt;Please give the number of days on site associated with each visit&gt;</v>
      </c>
    </row>
    <row r="60" spans="1:7" ht="45" customHeight="1" thickBot="1" x14ac:dyDescent="0.3">
      <c r="A60" s="396" t="str">
        <f>Translations!$B$150</f>
        <v>Name of EU ETS (lead) auditor(s)/ technical experts undertaking site visit(s):</v>
      </c>
      <c r="B60" s="511"/>
      <c r="C60" s="511"/>
      <c r="D60" s="511"/>
      <c r="E60" s="512"/>
      <c r="F60" s="73" t="str">
        <f>Translations!$B$151</f>
        <v>&lt;List the names of the EU ETS lead auditor, the EU ETS auditor and technical expert involved in all the site visits&gt;</v>
      </c>
    </row>
    <row r="61" spans="1:7" ht="9" customHeight="1" thickBot="1" x14ac:dyDescent="0.3">
      <c r="B61" s="394"/>
      <c r="C61" s="394"/>
      <c r="D61" s="394"/>
      <c r="E61" s="394"/>
      <c r="F61" s="393"/>
    </row>
    <row r="62" spans="1:7" ht="18.75" customHeight="1" thickBot="1" x14ac:dyDescent="0.3">
      <c r="A62" s="508" t="str">
        <f>Translations!$B$152</f>
        <v>COMPLIANCE WITH EU ETS RULES</v>
      </c>
      <c r="B62" s="509"/>
      <c r="C62" s="509"/>
      <c r="D62" s="509"/>
      <c r="E62" s="510"/>
      <c r="F62" s="434" t="str">
        <f>Translations!$B$153</f>
        <v>&lt;Only brief answers are required here (or a cross reference to a specific item in Annex 1). If more detail is needed for a No response; details should be added to the relevant section of Annex 1 relating to findings on uncorrected non-compliances or non-conformities&gt;</v>
      </c>
    </row>
    <row r="63" spans="1:7" ht="47.55" customHeight="1" x14ac:dyDescent="0.25">
      <c r="A63" s="404" t="str">
        <f>Translations!$B$154</f>
        <v>Climate-Neutrality plan in compliance with the FAR and Regulation 2023/2441 ?</v>
      </c>
      <c r="B63" s="506"/>
      <c r="C63" s="506"/>
      <c r="D63" s="506"/>
      <c r="E63" s="507"/>
      <c r="F63" s="434"/>
    </row>
    <row r="64" spans="1:7" s="52" customFormat="1" ht="58.05" customHeight="1" x14ac:dyDescent="0.25">
      <c r="A64" s="159" t="str">
        <f>Translations!$B$155</f>
        <v>Have there been changes in the Climate-Neutrality plan or Climate-Neutrality report that affect the milestones and targets?</v>
      </c>
      <c r="B64" s="467"/>
      <c r="C64" s="467"/>
      <c r="D64" s="467"/>
      <c r="E64" s="468"/>
      <c r="F64" s="73" t="str">
        <f>Translations!$B$156</f>
        <v xml:space="preserve">&lt;If not already reported to the CA, in Annex 3 please provide a brief summary of any changes identified (this might be in addition to some changes that have been reported)&gt;
 </v>
      </c>
      <c r="G64" s="138"/>
    </row>
    <row r="65" spans="1:6" ht="18.45" customHeight="1" x14ac:dyDescent="0.25">
      <c r="A65" s="503" t="str">
        <f>Translations!$B$157</f>
        <v>EU Regulation on A&amp;V met:</v>
      </c>
      <c r="B65" s="504"/>
      <c r="C65" s="504"/>
      <c r="D65" s="504"/>
      <c r="E65" s="505"/>
      <c r="F65" s="73" t="str">
        <f>Translations!$B$158</f>
        <v>&lt;This is AVR as defined at point 3 of the sheet "Guidelines and Conditions"&gt;</v>
      </c>
    </row>
    <row r="66" spans="1:6" ht="48.45" customHeight="1" x14ac:dyDescent="0.25">
      <c r="A66" s="159" t="str">
        <f>Translations!$B$159</f>
        <v>Article 22d: modifications to Climate-Neutrality plan notified to CA?</v>
      </c>
      <c r="B66" s="467"/>
      <c r="C66" s="467"/>
      <c r="D66" s="467"/>
      <c r="E66" s="468"/>
      <c r="F66" s="73" t="str">
        <f>Translations!$B$160</f>
        <v>&lt;Failure to notify a change in the milestones and targets in accordance with FAR Article 22d is a non-compliance that should be reported on Annex 1 of this VOS.  Information on changes that should have been reported should be provided on Annex 3, as outlined at line 64 above&gt;</v>
      </c>
    </row>
    <row r="67" spans="1:6" ht="52.05" customHeight="1" x14ac:dyDescent="0.25">
      <c r="A67" s="159" t="str">
        <f>Translations!$B$161</f>
        <v xml:space="preserve">Article 16(2)(ca): Boundaries of installation as set out in MRR and sub-installation(s) set out in FAR are consistent?
</v>
      </c>
      <c r="B67" s="467"/>
      <c r="C67" s="467"/>
      <c r="D67" s="467"/>
      <c r="E67" s="468"/>
      <c r="F67" s="73"/>
    </row>
    <row r="68" spans="1:6" ht="84" customHeight="1" x14ac:dyDescent="0.25">
      <c r="A68" s="159" t="str">
        <f>Translations!$B$162</f>
        <v>Article 16(2)(fb): Historical emissions, emission levels and the activity levels are consistent with data included in the baseline data reports and the activity level reports?</v>
      </c>
      <c r="B68" s="467"/>
      <c r="C68" s="467"/>
      <c r="D68" s="467"/>
      <c r="E68" s="468"/>
      <c r="F68" s="73"/>
    </row>
    <row r="69" spans="1:6" ht="30" customHeight="1" x14ac:dyDescent="0.25">
      <c r="A69" s="159" t="str">
        <f>Translations!$B$163</f>
        <v>Article 7(4) and 17c: Climate-Neutrality plan correctly applied?</v>
      </c>
      <c r="B69" s="467"/>
      <c r="C69" s="467"/>
      <c r="D69" s="467"/>
      <c r="E69" s="468"/>
      <c r="F69" s="73"/>
    </row>
    <row r="70" spans="1:6" ht="66" customHeight="1" x14ac:dyDescent="0.25">
      <c r="A70" s="402" t="str">
        <f>Translations!$B$164</f>
        <v>Article 17c(a): Measures related to milestones and targets have been implemented and the implementation of those measures has been completed?</v>
      </c>
      <c r="B70" s="467"/>
      <c r="C70" s="467"/>
      <c r="D70" s="467"/>
      <c r="E70" s="468"/>
      <c r="F70" s="73"/>
    </row>
    <row r="71" spans="1:6" ht="60.45" customHeight="1" x14ac:dyDescent="0.25">
      <c r="A71" s="402" t="str">
        <f>Translations!$B$165</f>
        <v>Article 17c(c): Evidence of achievement of milestones and targets is consistent with Climate-Neutrality plan?</v>
      </c>
      <c r="B71" s="467"/>
      <c r="C71" s="467"/>
      <c r="D71" s="467"/>
      <c r="E71" s="468"/>
      <c r="F71" s="73"/>
    </row>
    <row r="72" spans="1:6" ht="70.95" customHeight="1" x14ac:dyDescent="0.25">
      <c r="A72" s="402" t="str">
        <f>Translations!$B$166</f>
        <v>Article 17c(d): Appropriate data is used to demonstrate whether milestones and targets laid down in the Climate-Neutrality plan have been achieved?</v>
      </c>
      <c r="B72" s="467"/>
      <c r="C72" s="467"/>
      <c r="D72" s="467"/>
      <c r="E72" s="468"/>
      <c r="F72" s="73"/>
    </row>
    <row r="73" spans="1:6" ht="69.75" customHeight="1" x14ac:dyDescent="0.25">
      <c r="A73" s="159" t="str">
        <f>Translations!$B$167</f>
        <v>Article 17c(e): Calculation of data used to demonstrate whether milestones and targets laid down in the climate-neutrality plan have been achieved, is correct?</v>
      </c>
      <c r="B73" s="467"/>
      <c r="C73" s="467"/>
      <c r="D73" s="467"/>
      <c r="E73" s="468"/>
      <c r="F73" s="73"/>
    </row>
    <row r="74" spans="1:6" ht="94.5" customHeight="1" x14ac:dyDescent="0.25">
      <c r="A74" s="159" t="str">
        <f>Translations!$B$168</f>
        <v xml:space="preserve">Article 17c(e): Data used to demonstrate that milestones and targets have been achieved is consistent with other relevant data in the verified emission report, baseline data report and annual activity level report? </v>
      </c>
      <c r="B74" s="467"/>
      <c r="C74" s="467"/>
      <c r="D74" s="467"/>
      <c r="E74" s="468"/>
      <c r="F74" s="73"/>
    </row>
    <row r="75" spans="1:6" ht="71.7" customHeight="1" x14ac:dyDescent="0.25">
      <c r="A75" s="159" t="str">
        <f>Translations!$B$169</f>
        <v>Article 17c(f): Achieved targets demonstrate a reduction in line with the estimated GHG emission reduction described in the Climate-Neutrality plan?</v>
      </c>
      <c r="B75" s="467"/>
      <c r="C75" s="467"/>
      <c r="D75" s="467"/>
      <c r="E75" s="468"/>
      <c r="F75" s="73"/>
    </row>
    <row r="76" spans="1:6" ht="28.8" customHeight="1" x14ac:dyDescent="0.25">
      <c r="A76" s="460" t="str">
        <f>Translations!$B$170</f>
        <v>Prior period non-conformities corrected?</v>
      </c>
      <c r="B76" s="467"/>
      <c r="C76" s="467"/>
      <c r="D76" s="467"/>
      <c r="E76" s="468"/>
      <c r="F76" s="434" t="str">
        <f>Translations!$B$171</f>
        <v>&lt; if prior non-conformities are not corrected and these are still relevant for the achievement of milestones and targets for the relevant reporting period, please indicate that there are such prior period non-conformities and provide more detail in Annex 1&gt;</v>
      </c>
    </row>
    <row r="77" spans="1:6" ht="25.2" customHeight="1" x14ac:dyDescent="0.25">
      <c r="A77" s="460"/>
      <c r="B77" s="469" t="str">
        <f>Translations!$B$172</f>
        <v>If no, has risk of misstatement/non-conformity been assessed by the verifier?</v>
      </c>
      <c r="C77" s="469"/>
      <c r="D77" s="469"/>
      <c r="E77" s="470"/>
      <c r="F77" s="434"/>
    </row>
    <row r="78" spans="1:6" ht="31.05" customHeight="1" x14ac:dyDescent="0.25">
      <c r="A78" s="460"/>
      <c r="B78" s="467"/>
      <c r="C78" s="467"/>
      <c r="D78" s="467"/>
      <c r="E78" s="468"/>
      <c r="F78" s="73" t="str">
        <f>Translations!$B$173</f>
        <v>&lt;If no, the finding in Annex 1 should give an indication of the liklihood that failure to implement the improvement would result in a misstatement or non-conformity in the future&gt;</v>
      </c>
    </row>
    <row r="79" spans="1:6" ht="19.95" customHeight="1" x14ac:dyDescent="0.25">
      <c r="A79" s="460" t="str">
        <f>Translations!$B$174</f>
        <v>Prior period improvements implemented correctly?</v>
      </c>
      <c r="B79" s="467"/>
      <c r="C79" s="467"/>
      <c r="D79" s="467"/>
      <c r="E79" s="468"/>
      <c r="F79" s="73"/>
    </row>
    <row r="80" spans="1:6" ht="33.450000000000003" customHeight="1" x14ac:dyDescent="0.25">
      <c r="A80" s="460"/>
      <c r="B80" s="469" t="str">
        <f>Translations!$B$172</f>
        <v>If no, has risk of misstatement/non-conformity been assessed by the verifier?</v>
      </c>
      <c r="C80" s="469"/>
      <c r="D80" s="469"/>
      <c r="E80" s="470"/>
      <c r="F80" s="73"/>
    </row>
    <row r="81" spans="1:6" ht="38.25" customHeight="1" x14ac:dyDescent="0.25">
      <c r="A81" s="460"/>
      <c r="B81" s="467"/>
      <c r="C81" s="467"/>
      <c r="D81" s="467"/>
      <c r="E81" s="468"/>
      <c r="F81" s="73" t="str">
        <f>Translations!$B$173</f>
        <v>&lt;If no, the finding in Annex 1 should give an indication of the liklihood that failure to implement the improvement would result in a misstatement or non-conformity in the future&gt;</v>
      </c>
    </row>
    <row r="82" spans="1:6" ht="16.05" customHeight="1" x14ac:dyDescent="0.25">
      <c r="A82" s="460" t="str">
        <f>Translations!$B$175</f>
        <v>Articles 14(a) and 16(2): Data and data flow verified in detail and back to source?</v>
      </c>
      <c r="B82" s="467"/>
      <c r="C82" s="467"/>
      <c r="D82" s="467"/>
      <c r="E82" s="468"/>
      <c r="F82" s="73" t="str">
        <f>Translations!$B$176</f>
        <v>&lt; The data verification has been fully completed as required? &gt;</v>
      </c>
    </row>
    <row r="83" spans="1:6" ht="17.55" customHeight="1" x14ac:dyDescent="0.25">
      <c r="A83" s="460"/>
      <c r="B83" s="469" t="str">
        <f>Translations!$B$177</f>
        <v>If no, please provide a justification below:</v>
      </c>
      <c r="C83" s="469"/>
      <c r="D83" s="469"/>
      <c r="E83" s="470"/>
      <c r="F83" s="73"/>
    </row>
    <row r="84" spans="1:6" ht="15.75" customHeight="1" x14ac:dyDescent="0.25">
      <c r="A84" s="460"/>
      <c r="B84" s="467"/>
      <c r="C84" s="467"/>
      <c r="D84" s="467"/>
      <c r="E84" s="468"/>
      <c r="F84" s="73"/>
    </row>
    <row r="85" spans="1:6" ht="59.55" customHeight="1" x14ac:dyDescent="0.25">
      <c r="A85" s="159" t="str">
        <f>Translations!$B$178</f>
        <v>Article 14(b): Control activities are documented, implemented, maintained and effective to mitigate inherent risks?</v>
      </c>
      <c r="B85" s="467"/>
      <c r="C85" s="467"/>
      <c r="D85" s="467"/>
      <c r="E85" s="468"/>
      <c r="F85" s="73"/>
    </row>
    <row r="86" spans="1:6" ht="59.55" customHeight="1" x14ac:dyDescent="0.25">
      <c r="A86" s="159" t="str">
        <f>Translations!$B$179</f>
        <v>Relevant procedures are documented, implemented, maintained and effective to mitigate inherent risks and control risks?</v>
      </c>
      <c r="B86" s="467"/>
      <c r="C86" s="467"/>
      <c r="D86" s="467"/>
      <c r="E86" s="468"/>
      <c r="F86" s="403" t="str">
        <f>Translations!$B$180</f>
        <v>&lt; The verifier should check whether procedures that operators have implemented to monitor and report climate-neutrality targets and milestones are established, implemented, maintained and documented and whether these procedures are appropriate to mitigate inherent and control risks&gt;</v>
      </c>
    </row>
    <row r="87" spans="1:6" ht="13.5" customHeight="1" x14ac:dyDescent="0.25">
      <c r="A87" s="459" t="str">
        <f>Translations!$B$181</f>
        <v>Article 18(4): Are there Data Gaps?</v>
      </c>
      <c r="B87" s="467"/>
      <c r="C87" s="467"/>
      <c r="D87" s="467"/>
      <c r="E87" s="468"/>
      <c r="F87" s="405"/>
    </row>
    <row r="88" spans="1:6" ht="13.5" customHeight="1" x14ac:dyDescent="0.25">
      <c r="A88" s="459"/>
      <c r="B88" s="469" t="str">
        <f>Translations!$B$182</f>
        <v>If yes, please briefly explain below and complete Annex 1B:</v>
      </c>
      <c r="C88" s="469"/>
      <c r="D88" s="469"/>
      <c r="E88" s="470"/>
      <c r="F88" s="403"/>
    </row>
    <row r="89" spans="1:6" ht="28.5" customHeight="1" x14ac:dyDescent="0.25">
      <c r="A89" s="459"/>
      <c r="B89" s="465"/>
      <c r="C89" s="465"/>
      <c r="D89" s="465"/>
      <c r="E89" s="466"/>
      <c r="F89" s="403"/>
    </row>
    <row r="90" spans="1:6" ht="48.75" customHeight="1" thickBot="1" x14ac:dyDescent="0.3">
      <c r="A90" s="396" t="str">
        <f>Translations!$B$183</f>
        <v>Article 18(4): Verification of methods applied for missing data:</v>
      </c>
      <c r="B90" s="463"/>
      <c r="C90" s="463"/>
      <c r="D90" s="463"/>
      <c r="E90" s="464"/>
      <c r="F90" s="73" t="str">
        <f>Translations!$B$184</f>
        <v>&lt;Reasons why data report is not complete should be stated in the finding in Annex 1; this should also state whether an alternative methodology has been used to fill the data gap&gt;</v>
      </c>
    </row>
    <row r="91" spans="1:6" ht="16.95" customHeight="1" x14ac:dyDescent="0.25">
      <c r="A91" s="471" t="str">
        <f>Translations!$B$185</f>
        <v>GD 11 GUIDANCE ON CLIMATE-NEUTRALITY PLANS AS A CONDITION OF FREE ALLOCATION</v>
      </c>
      <c r="B91" s="472"/>
      <c r="C91" s="472"/>
      <c r="D91" s="472"/>
      <c r="E91" s="473"/>
      <c r="F91" s="73"/>
    </row>
    <row r="92" spans="1:6" ht="16.95" customHeight="1" x14ac:dyDescent="0.25">
      <c r="A92" s="460" t="str">
        <f>Translations!$B$186</f>
        <v>EC guidance on Climate-Neutality plans and FAR met?</v>
      </c>
      <c r="B92" s="467"/>
      <c r="C92" s="467"/>
      <c r="D92" s="467"/>
      <c r="E92" s="468"/>
      <c r="F92" s="462" t="str">
        <f>Translations!$B$187</f>
        <v>&lt;The response here should be Yes or No as EC guidance is always applicable for verifiers and operators&gt;</v>
      </c>
    </row>
    <row r="93" spans="1:6" ht="16.95" customHeight="1" x14ac:dyDescent="0.25">
      <c r="A93" s="460"/>
      <c r="B93" s="469" t="str">
        <f>Translations!$B$177</f>
        <v>If no, please provide a justification below:</v>
      </c>
      <c r="C93" s="469"/>
      <c r="D93" s="469"/>
      <c r="E93" s="470"/>
      <c r="F93" s="462"/>
    </row>
    <row r="94" spans="1:6" ht="16.95" customHeight="1" x14ac:dyDescent="0.25">
      <c r="A94" s="460"/>
      <c r="B94" s="465"/>
      <c r="C94" s="465"/>
      <c r="D94" s="465"/>
      <c r="E94" s="466"/>
      <c r="F94" s="73"/>
    </row>
    <row r="95" spans="1:6" ht="19.2" customHeight="1" x14ac:dyDescent="0.25">
      <c r="A95" s="460" t="str">
        <f>Translations!$B$188</f>
        <v>Competent Authority guidance on ALCR, FAR and Climate-Neutrality plans met (if relevant)?</v>
      </c>
      <c r="B95" s="467"/>
      <c r="C95" s="467"/>
      <c r="D95" s="467"/>
      <c r="E95" s="468"/>
      <c r="F95" s="73"/>
    </row>
    <row r="96" spans="1:6" ht="16.95" customHeight="1" x14ac:dyDescent="0.25">
      <c r="A96" s="460"/>
      <c r="B96" s="469" t="str">
        <f>Translations!$B$177</f>
        <v>If no, please provide a justification below:</v>
      </c>
      <c r="C96" s="469"/>
      <c r="D96" s="469"/>
      <c r="E96" s="470"/>
      <c r="F96" s="73"/>
    </row>
    <row r="97" spans="1:6" ht="25.95" customHeight="1" thickBot="1" x14ac:dyDescent="0.3">
      <c r="A97" s="461"/>
      <c r="B97" s="463"/>
      <c r="C97" s="463"/>
      <c r="D97" s="463"/>
      <c r="E97" s="464"/>
      <c r="F97" s="73"/>
    </row>
    <row r="98" spans="1:6" ht="17.55" customHeight="1" x14ac:dyDescent="0.25">
      <c r="A98" s="500" t="str">
        <f>Translations!$B$189</f>
        <v>COMPLIANCE WITH THE EU ETS MONITORING AND REPORTING PRINCIPLES</v>
      </c>
      <c r="B98" s="501"/>
      <c r="C98" s="501"/>
      <c r="D98" s="501"/>
      <c r="E98" s="502"/>
      <c r="F98" s="462" t="str">
        <f>Translations!$B$190</f>
        <v>&lt;Only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 Article 6.&gt;</v>
      </c>
    </row>
    <row r="99" spans="1:6" ht="22.95" customHeight="1" x14ac:dyDescent="0.25">
      <c r="A99" s="460" t="str">
        <f>Translations!$B$191</f>
        <v>Completeness:</v>
      </c>
      <c r="B99" s="467"/>
      <c r="C99" s="467"/>
      <c r="D99" s="467"/>
      <c r="E99" s="468"/>
      <c r="F99" s="462"/>
    </row>
    <row r="100" spans="1:6" ht="22.95" customHeight="1" x14ac:dyDescent="0.25">
      <c r="A100" s="460"/>
      <c r="B100" s="469" t="str">
        <f>Translations!$B$192</f>
        <v>If no, please briefly explain below:</v>
      </c>
      <c r="C100" s="469"/>
      <c r="D100" s="469"/>
      <c r="E100" s="470"/>
      <c r="F100" s="462"/>
    </row>
    <row r="101" spans="1:6" ht="28.5" customHeight="1" x14ac:dyDescent="0.25">
      <c r="A101" s="460"/>
      <c r="B101" s="465"/>
      <c r="C101" s="465"/>
      <c r="D101" s="465"/>
      <c r="E101" s="466"/>
      <c r="F101" s="73" t="str">
        <f>Translations!$B$7</f>
        <v>&lt;Insert reasons why the principle is not complied with or make reference to the relavant finding(s) in Annex 1&gt;</v>
      </c>
    </row>
    <row r="102" spans="1:6" ht="18" customHeight="1" x14ac:dyDescent="0.25">
      <c r="A102" s="460" t="str">
        <f>Translations!$B$193</f>
        <v>Accuracy:</v>
      </c>
      <c r="B102" s="467"/>
      <c r="C102" s="467"/>
      <c r="D102" s="467"/>
      <c r="E102" s="468"/>
      <c r="F102" s="73"/>
    </row>
    <row r="103" spans="1:6" ht="18" customHeight="1" x14ac:dyDescent="0.25">
      <c r="A103" s="460"/>
      <c r="B103" s="469" t="str">
        <f>Translations!$B$192</f>
        <v>If no, please briefly explain below:</v>
      </c>
      <c r="C103" s="469"/>
      <c r="D103" s="469"/>
      <c r="E103" s="470"/>
      <c r="F103" s="73"/>
    </row>
    <row r="104" spans="1:6" ht="28.5" customHeight="1" x14ac:dyDescent="0.25">
      <c r="A104" s="460"/>
      <c r="B104" s="465"/>
      <c r="C104" s="465"/>
      <c r="D104" s="465"/>
      <c r="E104" s="466"/>
      <c r="F104" s="73" t="str">
        <f>Translations!$B$7</f>
        <v>&lt;Insert reasons why the principle is not complied with or make reference to the relavant finding(s) in Annex 1&gt;</v>
      </c>
    </row>
    <row r="105" spans="1:6" ht="16.5" customHeight="1" x14ac:dyDescent="0.25">
      <c r="A105" s="460" t="str">
        <f>Translations!$B$194</f>
        <v>Reliability</v>
      </c>
      <c r="B105" s="467"/>
      <c r="C105" s="467"/>
      <c r="D105" s="467"/>
      <c r="E105" s="468"/>
      <c r="F105" s="73"/>
    </row>
    <row r="106" spans="1:6" ht="16.5" customHeight="1" x14ac:dyDescent="0.25">
      <c r="A106" s="460"/>
      <c r="B106" s="469" t="str">
        <f>Translations!$B$192</f>
        <v>If no, please briefly explain below:</v>
      </c>
      <c r="C106" s="469"/>
      <c r="D106" s="469"/>
      <c r="E106" s="470"/>
      <c r="F106" s="73"/>
    </row>
    <row r="107" spans="1:6" ht="28.5" customHeight="1" thickBot="1" x14ac:dyDescent="0.3">
      <c r="A107" s="461"/>
      <c r="B107" s="463"/>
      <c r="C107" s="463"/>
      <c r="D107" s="463"/>
      <c r="E107" s="464"/>
      <c r="F107" s="73" t="str">
        <f>Translations!$B$7</f>
        <v>&lt;Insert reasons why the principle is not complied with or make reference to the relavant finding(s) in Annex 1&gt;</v>
      </c>
    </row>
    <row r="108" spans="1:6" ht="20.55" customHeight="1" thickBot="1" x14ac:dyDescent="0.3">
      <c r="B108" s="394"/>
      <c r="C108" s="394"/>
      <c r="D108" s="394"/>
      <c r="E108" s="394"/>
      <c r="F108" s="458" t="str">
        <f>Translations!$B$196</f>
        <v xml:space="preserve">The lines of the Opinion statement blocks that are NOT applicable to this verification must be hidden using the "-" sign in the left margin of the sheet. Only the valid statement for this verification must be showing when the verification report is submitted to the CA.
</v>
      </c>
    </row>
    <row r="109" spans="1:6" ht="20.55" customHeight="1" thickBot="1" x14ac:dyDescent="0.3">
      <c r="A109" s="440" t="str">
        <f>Translations!$B$195</f>
        <v>OPINION</v>
      </c>
      <c r="B109" s="441"/>
      <c r="C109" s="441"/>
      <c r="D109" s="441"/>
      <c r="E109" s="442"/>
      <c r="F109" s="458"/>
    </row>
    <row r="110" spans="1:6" ht="48.45" customHeight="1" outlineLevel="1" x14ac:dyDescent="0.25">
      <c r="A110" s="443" t="str">
        <f>Translations!$B$197</f>
        <v xml:space="preserve">OPINION - verified as satisfactory: </v>
      </c>
      <c r="B110" s="496" t="str">
        <f>Translations!$B$198</f>
        <v>We have conducted a verification of the data used to demonstrate whether milestones and targets have been achieved as reported by the above Operator in its Report as referenced above.  On the basis of the verification work undertaken (see Annex 2) these data are fairly stated. 
We also confirm that the milestones and targets listed in the Climate-Neutrality plan and the Climate-Neutrality report are consistent and that these have been achieved for the reporting period.</v>
      </c>
      <c r="C110" s="496"/>
      <c r="D110" s="496"/>
      <c r="E110" s="497"/>
      <c r="F110" s="73" t="str">
        <f>Translations!$B$199</f>
        <v>&lt;Use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v>
      </c>
    </row>
    <row r="111" spans="1:6" ht="48.45" customHeight="1" outlineLevel="1" thickBot="1" x14ac:dyDescent="0.3">
      <c r="A111" s="445"/>
      <c r="B111" s="498"/>
      <c r="C111" s="498"/>
      <c r="D111" s="498"/>
      <c r="E111" s="499"/>
      <c r="F111" s="393" t="str">
        <f>Translations!$B$200</f>
        <v>NOTE - only a positive form of words is acceptable for a verified opinion - DO NOT CHANGE THE FORM OF WORDS IN THESE OPINION TEXTS - ADD DETAIL WHERE REQUESTED</v>
      </c>
    </row>
    <row r="112" spans="1:6" ht="10.8" customHeight="1" thickBot="1" x14ac:dyDescent="0.3">
      <c r="A112" s="144"/>
      <c r="B112" s="417"/>
      <c r="C112" s="417"/>
      <c r="D112" s="417"/>
      <c r="E112" s="417"/>
      <c r="F112" s="393"/>
    </row>
    <row r="113" spans="1:6" ht="30.45" customHeight="1" outlineLevel="1" x14ac:dyDescent="0.25">
      <c r="A113" s="443" t="str">
        <f>Translations!$B$201</f>
        <v xml:space="preserve">OPINION - verified with comments: </v>
      </c>
      <c r="B113" s="446" t="str">
        <f>Translations!$B$202</f>
        <v>We have conducted a verification of the data used to demonstrate whether milestones and targets have been achieved as reported by the above Operator in its Report as referenced above. On the basis of the verification work undertaken (see Annex 2) these data are fairly stated, with the exception of the points listed below.
We also confirm that the milestones and targets listed in the Climate-Neutrality plan and the Climate-Neutrality report are consistent and that these have been achieved for the reporting period.</v>
      </c>
      <c r="C113" s="446"/>
      <c r="D113" s="446"/>
      <c r="E113" s="447"/>
      <c r="F113" s="73" t="str">
        <f>Translations!$B$203</f>
        <v xml:space="preserve">&lt;OR use this opinion text, if the opinion is qualified with comments for the user of the opinion.  Please provide brief details of any exceptions that might affect the data and therefore qualify the opinion. 
</v>
      </c>
    </row>
    <row r="114" spans="1:6" ht="77.55" customHeight="1" outlineLevel="1" x14ac:dyDescent="0.25">
      <c r="A114" s="444"/>
      <c r="B114" s="496"/>
      <c r="C114" s="496"/>
      <c r="D114" s="496"/>
      <c r="E114" s="497"/>
      <c r="F114" s="393" t="str">
        <f>Translations!$B$204</f>
        <v>‌NOTE - only a positive form of words is acceptable for a verified opinion - DO NOT CHANGE THE FORM OF WORDS IN THESE OPINION TEXTS - ADD DETAIL OR ADD COMMENTS WHERE REQUESTED; Extra lines from the comments section can be deleted</v>
      </c>
    </row>
    <row r="115" spans="1:6" ht="13.05" customHeight="1" outlineLevel="1" x14ac:dyDescent="0.25">
      <c r="A115" s="406" t="str">
        <f>Translations!$B$205</f>
        <v>Comments which qualify the opinion:</v>
      </c>
      <c r="B115" s="436" t="s">
        <v>276</v>
      </c>
      <c r="C115" s="436"/>
      <c r="D115" s="436"/>
      <c r="E115" s="437"/>
      <c r="F115" s="434" t="str">
        <f>Translations!$B$206</f>
        <v xml:space="preserve">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i.e. just a summary of any key points the verifier specifically wishes to draw a user's attention to; the full details of all uncorrected non-material misstatements, non-conformities, non-compliances and recommendations for improvements should be listed in the findings in Annex 1. </v>
      </c>
    </row>
    <row r="116" spans="1:6" ht="13.05" customHeight="1" outlineLevel="1" x14ac:dyDescent="0.25">
      <c r="A116" s="406"/>
      <c r="B116" s="436">
        <v>2</v>
      </c>
      <c r="C116" s="436"/>
      <c r="D116" s="436"/>
      <c r="E116" s="437"/>
      <c r="F116" s="434"/>
    </row>
    <row r="117" spans="1:6" ht="13.05" customHeight="1" outlineLevel="1" x14ac:dyDescent="0.25">
      <c r="A117" s="406"/>
      <c r="B117" s="436" t="s">
        <v>278</v>
      </c>
      <c r="C117" s="436"/>
      <c r="D117" s="436"/>
      <c r="E117" s="437"/>
      <c r="F117" s="434"/>
    </row>
    <row r="118" spans="1:6" ht="13.05" customHeight="1" outlineLevel="1" x14ac:dyDescent="0.25">
      <c r="A118" s="406"/>
      <c r="B118" s="436"/>
      <c r="C118" s="436"/>
      <c r="D118" s="436"/>
      <c r="E118" s="437"/>
      <c r="F118" s="434"/>
    </row>
    <row r="119" spans="1:6" ht="13.05" customHeight="1" outlineLevel="1" x14ac:dyDescent="0.25">
      <c r="A119" s="406"/>
      <c r="B119" s="436"/>
      <c r="C119" s="436"/>
      <c r="D119" s="436"/>
      <c r="E119" s="437"/>
      <c r="F119" s="434"/>
    </row>
    <row r="120" spans="1:6" ht="13.05" customHeight="1" outlineLevel="1" x14ac:dyDescent="0.25">
      <c r="A120" s="406"/>
      <c r="B120" s="436"/>
      <c r="C120" s="436"/>
      <c r="D120" s="436"/>
      <c r="E120" s="437"/>
      <c r="F120" s="434"/>
    </row>
    <row r="121" spans="1:6" ht="13.05" customHeight="1" outlineLevel="1" x14ac:dyDescent="0.25">
      <c r="A121" s="406"/>
      <c r="B121" s="436"/>
      <c r="C121" s="436"/>
      <c r="D121" s="436"/>
      <c r="E121" s="437"/>
      <c r="F121" s="434"/>
    </row>
    <row r="122" spans="1:6" ht="13.05" customHeight="1" outlineLevel="1" x14ac:dyDescent="0.25">
      <c r="A122" s="406"/>
      <c r="B122" s="436"/>
      <c r="C122" s="436"/>
      <c r="D122" s="436"/>
      <c r="E122" s="437"/>
      <c r="F122" s="434" t="str">
        <f>Translations!$B$207</f>
        <v>&lt;insert comments in relation to any exceptions that have been noted that might/ do affect the verification and therefore which caveat the opinion. Please number each comment separately; delete any unused lines&gt;</v>
      </c>
    </row>
    <row r="123" spans="1:6" ht="13.05" customHeight="1" outlineLevel="1" x14ac:dyDescent="0.25">
      <c r="A123" s="406"/>
      <c r="B123" s="436"/>
      <c r="C123" s="436"/>
      <c r="D123" s="436"/>
      <c r="E123" s="437"/>
      <c r="F123" s="434"/>
    </row>
    <row r="124" spans="1:6" ht="13.05" customHeight="1" outlineLevel="1" thickBot="1" x14ac:dyDescent="0.3">
      <c r="A124" s="407"/>
      <c r="B124" s="438"/>
      <c r="C124" s="438"/>
      <c r="D124" s="438"/>
      <c r="E124" s="439"/>
      <c r="F124" s="434"/>
    </row>
    <row r="125" spans="1:6" ht="10.8" customHeight="1" thickBot="1" x14ac:dyDescent="0.3">
      <c r="A125" s="144"/>
      <c r="B125" s="417"/>
      <c r="C125" s="417"/>
      <c r="D125" s="417"/>
      <c r="E125" s="417"/>
      <c r="F125" s="393"/>
    </row>
    <row r="126" spans="1:6" ht="112.2" customHeight="1" outlineLevel="1" x14ac:dyDescent="0.25">
      <c r="A126" s="443" t="str">
        <f>Translations!$B$208</f>
        <v xml:space="preserve">OPINION - not verified: </v>
      </c>
      <c r="B126" s="446" t="str">
        <f>Translations!$B$209</f>
        <v>We have conducted a verification of the data used to demonstrate whether milestones and targets have been achieved as reported by the above Operator in its Report as referenced above.  On the basis of the verification work undertaken (see Annex 2) these data CANNOT be verified as free from material misstatement due to to the reasons listed below; and/or 
one or more of the milestones or targets listed in the climate-neutrality plan and the climate-neutrality report for the reporting period have NOT been achieved.</v>
      </c>
      <c r="C126" s="446"/>
      <c r="D126" s="446"/>
      <c r="E126" s="447"/>
      <c r="F126" s="95" t="str">
        <f>Translations!$B$210</f>
        <v xml:space="preserve">&lt;OR use this opinion text:
1)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OR
2) the milestones and targets listed in the climate-neutrality plan and climate-neutrality report have NOT BEEN ACHIEVED. 
</v>
      </c>
    </row>
    <row r="127" spans="1:6" ht="12.75" customHeight="1" outlineLevel="1" x14ac:dyDescent="0.25">
      <c r="A127" s="444"/>
      <c r="B127" s="448" t="str">
        <f>Translations!$B$212</f>
        <v>•  uncorrected material misstatement (individual or in aggregate).</v>
      </c>
      <c r="C127" s="448"/>
      <c r="D127" s="448"/>
      <c r="E127" s="449"/>
      <c r="F127" s="435" t="str">
        <f>Translations!$B$211</f>
        <v xml:space="preserve">Please note that if the data used to demonstrate that milestones or targets have been achieved are free from material misstatement, the climate-neutrality report can still be 'NOT verified as satisfactory' if milestones and/or targets relevant to the reporting period have NOT been achieved. </v>
      </c>
    </row>
    <row r="128" spans="1:6" ht="29.55" customHeight="1" outlineLevel="1" x14ac:dyDescent="0.25">
      <c r="A128" s="444"/>
      <c r="B128" s="448" t="str">
        <f>Translations!$B$214</f>
        <v>•  uncorrected material non-conformity (individual or in aggregate) meaning there was insufficient clarity to reach a conclusion with reasonable assurance.</v>
      </c>
      <c r="C128" s="448"/>
      <c r="D128" s="448"/>
      <c r="E128" s="449"/>
      <c r="F128" s="435"/>
    </row>
    <row r="129" spans="1:7" ht="40.799999999999997" customHeight="1" outlineLevel="1" x14ac:dyDescent="0.25">
      <c r="A129" s="444"/>
      <c r="B129" s="448" t="str">
        <f>Translations!$B$215</f>
        <v>•  material non-compliance with the FAR, the ALC or Regulaion 2023/2441 meaning there was insufficient clarity to reach a conclusion with reasonable assurance.</v>
      </c>
      <c r="C129" s="448"/>
      <c r="D129" s="448"/>
      <c r="E129" s="449"/>
      <c r="F129" s="95" t="str">
        <f>Translations!$B$213</f>
        <v>&lt;select the appropriate reasons from the list provided and delete any that are not relevant; or add a different reason in the blank line(s) if relevant&gt;</v>
      </c>
    </row>
    <row r="130" spans="1:7" ht="15.75" customHeight="1" outlineLevel="1" x14ac:dyDescent="0.25">
      <c r="A130" s="444"/>
      <c r="B130" s="448" t="str">
        <f>Translations!$B$216</f>
        <v>•  the scope of the verification was too limited due to:</v>
      </c>
      <c r="C130" s="448"/>
      <c r="D130" s="448"/>
      <c r="E130" s="449"/>
      <c r="F130" s="95"/>
    </row>
    <row r="131" spans="1:7" ht="41.7" customHeight="1" outlineLevel="1" x14ac:dyDescent="0.25">
      <c r="A131" s="444"/>
      <c r="B131" s="448" t="str">
        <f>Translations!$B$217</f>
        <v>- omissions or limitations in the data or information made available for verification such that insufficient evidence could be obtained to assess the report to a reasonable level of assurance or to conduct the verification</v>
      </c>
      <c r="C131" s="448"/>
      <c r="D131" s="448"/>
      <c r="E131" s="449"/>
    </row>
    <row r="132" spans="1:7" ht="28.8" customHeight="1" outlineLevel="1" x14ac:dyDescent="0.25">
      <c r="A132" s="444"/>
      <c r="B132" s="448" t="str">
        <f>Translations!$B$218</f>
        <v>- the Climate-Neutrality Plan does not providing sufficient scope or clarity to reach a verification conclusion</v>
      </c>
      <c r="C132" s="448"/>
      <c r="D132" s="448"/>
      <c r="E132" s="449"/>
      <c r="F132" s="95"/>
    </row>
    <row r="133" spans="1:7" ht="34.799999999999997" customHeight="1" outlineLevel="1" thickBot="1" x14ac:dyDescent="0.3">
      <c r="A133" s="445"/>
      <c r="B133" s="450" t="str">
        <f>Translations!$B$219</f>
        <v>- the Climate-Neutrality Plan has not been checked or is deemed non-compliant</v>
      </c>
      <c r="C133" s="450"/>
      <c r="D133" s="450"/>
      <c r="E133" s="451"/>
      <c r="F133" s="95"/>
    </row>
    <row r="134" spans="1:7" ht="10.8" customHeight="1" thickBot="1" x14ac:dyDescent="0.3">
      <c r="A134" s="144"/>
      <c r="B134" s="417"/>
      <c r="C134" s="417"/>
      <c r="D134" s="417"/>
      <c r="E134" s="417"/>
      <c r="F134" s="393"/>
    </row>
    <row r="135" spans="1:7" s="52" customFormat="1" ht="13.8" thickBot="1" x14ac:dyDescent="0.3">
      <c r="A135" s="493" t="str">
        <f>Translations!$B$220</f>
        <v>VERIFICATION TEAM</v>
      </c>
      <c r="B135" s="494"/>
      <c r="C135" s="494"/>
      <c r="D135" s="494"/>
      <c r="E135" s="495"/>
      <c r="F135" s="393"/>
      <c r="G135" s="138"/>
    </row>
    <row r="136" spans="1:7" x14ac:dyDescent="0.25">
      <c r="A136" s="106" t="str">
        <f>Translations!$B$221</f>
        <v>Lead EU ETS Auditor:</v>
      </c>
      <c r="B136" s="491"/>
      <c r="C136" s="491"/>
      <c r="D136" s="491"/>
      <c r="E136" s="492"/>
      <c r="F136" s="73" t="str">
        <f>Translations!$B$222</f>
        <v>&lt;insert name&gt;</v>
      </c>
    </row>
    <row r="137" spans="1:7" x14ac:dyDescent="0.25">
      <c r="A137" s="159" t="str">
        <f>Translations!$B$223</f>
        <v>EU ETS Auditor(s):</v>
      </c>
      <c r="B137" s="489"/>
      <c r="C137" s="489"/>
      <c r="D137" s="489"/>
      <c r="E137" s="490"/>
      <c r="F137" s="73" t="str">
        <f>Translations!$B$222</f>
        <v>&lt;insert name&gt;</v>
      </c>
    </row>
    <row r="138" spans="1:7" ht="26.4" x14ac:dyDescent="0.25">
      <c r="A138" s="159" t="str">
        <f>Translations!$B$224</f>
        <v>Technical Expert(s) (EU ETS Auditor):</v>
      </c>
      <c r="B138" s="489"/>
      <c r="C138" s="489"/>
      <c r="D138" s="489"/>
      <c r="E138" s="490"/>
      <c r="F138" s="73" t="str">
        <f>Translations!$B$222</f>
        <v>&lt;insert name&gt;</v>
      </c>
    </row>
    <row r="139" spans="1:7" x14ac:dyDescent="0.25">
      <c r="A139" s="159" t="str">
        <f>Translations!$B$225</f>
        <v>Independent Reviewer:</v>
      </c>
      <c r="B139" s="489"/>
      <c r="C139" s="489"/>
      <c r="D139" s="489"/>
      <c r="E139" s="490"/>
      <c r="F139" s="73" t="str">
        <f>Translations!$B$222</f>
        <v>&lt;insert name&gt;</v>
      </c>
    </row>
    <row r="140" spans="1:7" ht="27" thickBot="1" x14ac:dyDescent="0.3">
      <c r="A140" s="396" t="str">
        <f>Translations!$B$226</f>
        <v>Technical Expert(s) (Independent Review):</v>
      </c>
      <c r="B140" s="485"/>
      <c r="C140" s="485"/>
      <c r="D140" s="485"/>
      <c r="E140" s="486"/>
      <c r="F140" s="73" t="str">
        <f>Translations!$B$222</f>
        <v>&lt;insert name&gt;</v>
      </c>
    </row>
    <row r="141" spans="1:7" ht="9" customHeight="1" thickBot="1" x14ac:dyDescent="0.3">
      <c r="B141" s="394"/>
      <c r="C141" s="394"/>
      <c r="D141" s="394"/>
      <c r="E141" s="394"/>
      <c r="F141" s="393"/>
    </row>
    <row r="142" spans="1:7" ht="44.25" customHeight="1" x14ac:dyDescent="0.25">
      <c r="A142" s="408" t="str">
        <f>CONCATENATE(Translations!$B$227,B146,":")</f>
        <v>Signed on behalf of :</v>
      </c>
      <c r="B142" s="479"/>
      <c r="C142" s="480"/>
      <c r="D142" s="480"/>
      <c r="E142" s="481"/>
      <c r="F142" s="400" t="str">
        <f>Translations!$B$228</f>
        <v>&lt;insert authorised signature here&gt;</v>
      </c>
    </row>
    <row r="143" spans="1:7" ht="55.5" customHeight="1" x14ac:dyDescent="0.25">
      <c r="A143" s="409" t="str">
        <f>Translations!$B$229</f>
        <v>Name of authorised signatory:</v>
      </c>
      <c r="B143" s="482"/>
      <c r="C143" s="483"/>
      <c r="D143" s="483"/>
      <c r="E143" s="484"/>
      <c r="F143" s="400" t="str">
        <f>Translations!$B$230</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v>
      </c>
    </row>
    <row r="144" spans="1:7" ht="26.25" customHeight="1" thickBot="1" x14ac:dyDescent="0.3">
      <c r="A144" s="410" t="str">
        <f>Translations!$B$231</f>
        <v>Date of Opinion:</v>
      </c>
      <c r="B144" s="476"/>
      <c r="C144" s="477"/>
      <c r="D144" s="477"/>
      <c r="E144" s="478"/>
      <c r="F144" s="73" t="str">
        <f>Translations!$B$232</f>
        <v>&lt;Insert date of opinion&gt; - Note this date must change if the opinion is updated</v>
      </c>
    </row>
    <row r="145" spans="1:7" ht="13.8" thickBot="1" x14ac:dyDescent="0.3">
      <c r="B145" s="394"/>
      <c r="C145" s="394"/>
      <c r="D145" s="394"/>
      <c r="E145" s="394"/>
      <c r="F145" s="73"/>
    </row>
    <row r="146" spans="1:7" x14ac:dyDescent="0.25">
      <c r="A146" s="106" t="str">
        <f>Translations!$B$233</f>
        <v>Name of verifier:</v>
      </c>
      <c r="B146" s="480"/>
      <c r="C146" s="480"/>
      <c r="D146" s="480"/>
      <c r="E146" s="481"/>
      <c r="F146" s="73" t="str">
        <f>Translations!$B$234</f>
        <v xml:space="preserve">&lt;Insert formal name of the verifier&gt; </v>
      </c>
    </row>
    <row r="147" spans="1:7" x14ac:dyDescent="0.25">
      <c r="A147" s="159" t="str">
        <f>Translations!$B$235</f>
        <v>Contact Address:</v>
      </c>
      <c r="B147" s="483"/>
      <c r="C147" s="483"/>
      <c r="D147" s="483"/>
      <c r="E147" s="484"/>
      <c r="F147" s="73" t="str">
        <f>Translations!$B$236</f>
        <v>&lt;Insert formal contact address of the verifier, including email address&gt;</v>
      </c>
    </row>
    <row r="148" spans="1:7" x14ac:dyDescent="0.25">
      <c r="A148" s="159" t="str">
        <f>Translations!$B$237</f>
        <v>Date of verification contract:</v>
      </c>
      <c r="B148" s="483"/>
      <c r="C148" s="483"/>
      <c r="D148" s="483"/>
      <c r="E148" s="484"/>
      <c r="F148" s="393"/>
    </row>
    <row r="149" spans="1:7" s="413" customFormat="1" ht="26.4" x14ac:dyDescent="0.25">
      <c r="A149" s="159" t="str">
        <f>Translations!$B$238</f>
        <v>Is the verifier accredited or a certified natural person?</v>
      </c>
      <c r="B149" s="487"/>
      <c r="C149" s="487"/>
      <c r="D149" s="487"/>
      <c r="E149" s="488"/>
      <c r="F149" s="411"/>
      <c r="G149" s="412"/>
    </row>
    <row r="150" spans="1:7" s="414" customFormat="1" ht="39.6" x14ac:dyDescent="0.25">
      <c r="A150" s="159" t="str">
        <f>Translations!$B$239</f>
        <v>Name of National Accreditation Body (NAB) or verifier Certifying National Authority:</v>
      </c>
      <c r="B150" s="430"/>
      <c r="C150" s="430"/>
      <c r="D150" s="430"/>
      <c r="E150" s="431"/>
      <c r="F150" s="73" t="str">
        <f>Translations!$B$240</f>
        <v>&lt;Insert the National Accreditation Body's name e.g. COFRAC if verifier is accredited; insert name of the Certifying National Authority if the verifier is certified under AVR Article 54(2).&gt;</v>
      </c>
      <c r="G150" s="138"/>
    </row>
    <row r="151" spans="1:7" s="414" customFormat="1" ht="27" thickBot="1" x14ac:dyDescent="0.3">
      <c r="A151" s="396" t="str">
        <f>Translations!$B$241</f>
        <v xml:space="preserve">Accreditation/ Certification number: </v>
      </c>
      <c r="B151" s="474"/>
      <c r="C151" s="474"/>
      <c r="D151" s="474"/>
      <c r="E151" s="475"/>
      <c r="F151" s="73" t="str">
        <f>Translations!$B$242</f>
        <v>&lt;As issued by the above Accreditation Body/ Certifying National Authority&gt;</v>
      </c>
      <c r="G151" s="138"/>
    </row>
  </sheetData>
  <sheetProtection sheet="1" formatCells="0" formatColumns="0" formatRows="0"/>
  <customSheetViews>
    <customSheetView guid="{3EE4370E-84AC-4220-AECA-2B19C5F3775F}"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howPageBreaks="1" hiddenRows="1" view="pageBreakPreview" topLeftCell="A43">
      <selection activeCell="B61" sqref="B61"/>
      <rowBreaks count="1" manualBreakCount="1">
        <brk id="38" max="16383" man="1"/>
      </rowBreaks>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63">
    <mergeCell ref="A4:E4"/>
    <mergeCell ref="B5:E5"/>
    <mergeCell ref="B3:E3"/>
    <mergeCell ref="A1:E2"/>
    <mergeCell ref="A28:E28"/>
    <mergeCell ref="A22:E22"/>
    <mergeCell ref="A7:E7"/>
    <mergeCell ref="A8:E8"/>
    <mergeCell ref="A54:E54"/>
    <mergeCell ref="B51:E51"/>
    <mergeCell ref="B52:E52"/>
    <mergeCell ref="A31:E31"/>
    <mergeCell ref="A50:E50"/>
    <mergeCell ref="B24:E24"/>
    <mergeCell ref="B25:E25"/>
    <mergeCell ref="B26:E26"/>
    <mergeCell ref="B27:E27"/>
    <mergeCell ref="A30:E30"/>
    <mergeCell ref="B20:E20"/>
    <mergeCell ref="A21:E21"/>
    <mergeCell ref="A29:E29"/>
    <mergeCell ref="B23:E23"/>
    <mergeCell ref="B16:E16"/>
    <mergeCell ref="B17:E17"/>
    <mergeCell ref="F33:F34"/>
    <mergeCell ref="B43:E43"/>
    <mergeCell ref="C44:E44"/>
    <mergeCell ref="A43:A49"/>
    <mergeCell ref="C45:E45"/>
    <mergeCell ref="C46:E46"/>
    <mergeCell ref="C47:E47"/>
    <mergeCell ref="C48:E48"/>
    <mergeCell ref="C49:E49"/>
    <mergeCell ref="F45:F46"/>
    <mergeCell ref="C41:D41"/>
    <mergeCell ref="C42:D42"/>
    <mergeCell ref="A62:E62"/>
    <mergeCell ref="F62:F63"/>
    <mergeCell ref="B60:E60"/>
    <mergeCell ref="B55:E55"/>
    <mergeCell ref="B56:E56"/>
    <mergeCell ref="B57:E57"/>
    <mergeCell ref="B58:E58"/>
    <mergeCell ref="B59:E59"/>
    <mergeCell ref="B66:E66"/>
    <mergeCell ref="B68:E68"/>
    <mergeCell ref="A65:E65"/>
    <mergeCell ref="B63:E63"/>
    <mergeCell ref="B64:E64"/>
    <mergeCell ref="B83:E83"/>
    <mergeCell ref="B75:E75"/>
    <mergeCell ref="B69:E69"/>
    <mergeCell ref="B70:E70"/>
    <mergeCell ref="B71:E71"/>
    <mergeCell ref="B72:E72"/>
    <mergeCell ref="B73:E73"/>
    <mergeCell ref="B74:E74"/>
    <mergeCell ref="B81:E81"/>
    <mergeCell ref="B78:E78"/>
    <mergeCell ref="B76:E76"/>
    <mergeCell ref="B79:E79"/>
    <mergeCell ref="B82:E82"/>
    <mergeCell ref="B77:E77"/>
    <mergeCell ref="B80:E80"/>
    <mergeCell ref="A82:A84"/>
    <mergeCell ref="A79:A81"/>
    <mergeCell ref="A76:A78"/>
    <mergeCell ref="B110:E111"/>
    <mergeCell ref="B87:E87"/>
    <mergeCell ref="B89:E89"/>
    <mergeCell ref="B88:E88"/>
    <mergeCell ref="B85:E85"/>
    <mergeCell ref="B84:E84"/>
    <mergeCell ref="B90:E90"/>
    <mergeCell ref="B92:E92"/>
    <mergeCell ref="B95:E95"/>
    <mergeCell ref="B99:E99"/>
    <mergeCell ref="B86:E86"/>
    <mergeCell ref="B93:E93"/>
    <mergeCell ref="B96:E96"/>
    <mergeCell ref="A98:E98"/>
    <mergeCell ref="B94:E94"/>
    <mergeCell ref="B119:E119"/>
    <mergeCell ref="B105:E105"/>
    <mergeCell ref="B103:E103"/>
    <mergeCell ref="B106:E106"/>
    <mergeCell ref="B151:E151"/>
    <mergeCell ref="B144:E144"/>
    <mergeCell ref="B142:E142"/>
    <mergeCell ref="B143:E143"/>
    <mergeCell ref="B140:E140"/>
    <mergeCell ref="B146:E146"/>
    <mergeCell ref="B147:E147"/>
    <mergeCell ref="B148:E148"/>
    <mergeCell ref="B149:E149"/>
    <mergeCell ref="B150:E150"/>
    <mergeCell ref="B139:E139"/>
    <mergeCell ref="B138:E138"/>
    <mergeCell ref="B137:E137"/>
    <mergeCell ref="B136:E136"/>
    <mergeCell ref="A135:E135"/>
    <mergeCell ref="B120:E120"/>
    <mergeCell ref="B117:E117"/>
    <mergeCell ref="B118:E118"/>
    <mergeCell ref="B113:E114"/>
    <mergeCell ref="A110:A111"/>
    <mergeCell ref="F7:F11"/>
    <mergeCell ref="A10:E10"/>
    <mergeCell ref="B11:E11"/>
    <mergeCell ref="B12:E12"/>
    <mergeCell ref="B13:E13"/>
    <mergeCell ref="B14:E14"/>
    <mergeCell ref="B15:E15"/>
    <mergeCell ref="F108:F109"/>
    <mergeCell ref="A87:A89"/>
    <mergeCell ref="A95:A97"/>
    <mergeCell ref="F92:F93"/>
    <mergeCell ref="A102:A104"/>
    <mergeCell ref="A92:A94"/>
    <mergeCell ref="A105:A107"/>
    <mergeCell ref="A99:A101"/>
    <mergeCell ref="F98:F100"/>
    <mergeCell ref="B107:E107"/>
    <mergeCell ref="B104:E104"/>
    <mergeCell ref="B101:E101"/>
    <mergeCell ref="B97:E97"/>
    <mergeCell ref="B102:E102"/>
    <mergeCell ref="B100:E100"/>
    <mergeCell ref="A91:E91"/>
    <mergeCell ref="B67:E67"/>
    <mergeCell ref="B18:E18"/>
    <mergeCell ref="B19:E19"/>
    <mergeCell ref="F25:F26"/>
    <mergeCell ref="F76:F77"/>
    <mergeCell ref="F127:F128"/>
    <mergeCell ref="B121:E121"/>
    <mergeCell ref="B122:E122"/>
    <mergeCell ref="B123:E123"/>
    <mergeCell ref="B124:E124"/>
    <mergeCell ref="A109:E109"/>
    <mergeCell ref="B115:E115"/>
    <mergeCell ref="B116:E116"/>
    <mergeCell ref="A126:A133"/>
    <mergeCell ref="B126:E126"/>
    <mergeCell ref="B127:E127"/>
    <mergeCell ref="B128:E128"/>
    <mergeCell ref="B129:E129"/>
    <mergeCell ref="B130:E130"/>
    <mergeCell ref="B131:E131"/>
    <mergeCell ref="B132:E132"/>
    <mergeCell ref="B133:E133"/>
    <mergeCell ref="A113:A114"/>
    <mergeCell ref="F122:F124"/>
    <mergeCell ref="F115:F121"/>
    <mergeCell ref="C32:D32"/>
    <mergeCell ref="C33:D33"/>
    <mergeCell ref="C34:D34"/>
    <mergeCell ref="C35:D35"/>
    <mergeCell ref="C36:D36"/>
    <mergeCell ref="C37:D37"/>
    <mergeCell ref="C38:D38"/>
    <mergeCell ref="C39:D39"/>
    <mergeCell ref="C40:D40"/>
  </mergeCells>
  <phoneticPr fontId="0" type="noConversion"/>
  <conditionalFormatting sqref="A33:A42">
    <cfRule type="containsText" dxfId="53" priority="9" operator="containsText" text="Select">
      <formula>NOT(ISERROR(SEARCH("Select",A33)))</formula>
    </cfRule>
  </conditionalFormatting>
  <conditionalFormatting sqref="B17">
    <cfRule type="containsText" dxfId="52" priority="4" operator="containsText" text="Select">
      <formula>NOT(ISERROR(SEARCH("Select",B17)))</formula>
    </cfRule>
  </conditionalFormatting>
  <conditionalFormatting sqref="B19:B20">
    <cfRule type="containsText" dxfId="51" priority="8" operator="containsText" text="Select">
      <formula>NOT(ISERROR(SEARCH("Select",B19)))</formula>
    </cfRule>
  </conditionalFormatting>
  <conditionalFormatting sqref="B24">
    <cfRule type="containsText" dxfId="50" priority="10" operator="containsText" text="Select">
      <formula>NOT(ISERROR(SEARCH("Select",B24)))</formula>
    </cfRule>
  </conditionalFormatting>
  <conditionalFormatting sqref="B51:B52">
    <cfRule type="containsText" dxfId="49" priority="3" operator="containsText" text="Select">
      <formula>NOT(ISERROR(SEARCH("Select",B51)))</formula>
    </cfRule>
  </conditionalFormatting>
  <conditionalFormatting sqref="B55">
    <cfRule type="containsText" dxfId="48" priority="2" operator="containsText" text="Select">
      <formula>NOT(ISERROR(SEARCH("Select",B55)))</formula>
    </cfRule>
  </conditionalFormatting>
  <conditionalFormatting sqref="C33:C42">
    <cfRule type="containsText" dxfId="47" priority="1" operator="containsText" text="Select">
      <formula>NOT(ISERROR(SEARCH("Select",C33)))</formula>
    </cfRule>
  </conditionalFormatting>
  <conditionalFormatting sqref="E33:E42">
    <cfRule type="containsText" dxfId="46" priority="5" operator="containsText" text="NOT">
      <formula>NOT(ISERROR(SEARCH("NOT",E33)))</formula>
    </cfRule>
    <cfRule type="containsText" dxfId="45" priority="6" operator="containsText" text="Select">
      <formula>NOT(ISERROR(SEARCH("Select",E33)))</formula>
    </cfRule>
  </conditionalFormatting>
  <dataValidations count="14">
    <dataValidation type="list" allowBlank="1" showErrorMessage="1" prompt="Please select" sqref="B78:E78 B81:E81" xr:uid="{00000000-0002-0000-0200-000003000000}">
      <formula1>RulesCompliance</formula1>
    </dataValidation>
    <dataValidation type="list" allowBlank="1" showErrorMessage="1" prompt="Please select" sqref="B90:E90 C86:E86 B79:E79 B95:E95 B63:E63 B85:B86 B76:E76 B66:B75 C66:E74 B82:E82" xr:uid="{00000000-0002-0000-0200-000004000000}">
      <formula1>rulescompliance3</formula1>
    </dataValidation>
    <dataValidation type="list" allowBlank="1" showErrorMessage="1" prompt="Please select" sqref="B64:E64" xr:uid="{00000000-0002-0000-0200-000006000000}">
      <formula1>rulescompliance4</formula1>
    </dataValidation>
    <dataValidation type="list" allowBlank="1" showInputMessage="1" showErrorMessage="1" sqref="B19:E20" xr:uid="{00000000-0002-0000-0200-000008000000}">
      <formula1>Annex_I_Activity</formula1>
    </dataValidation>
    <dataValidation type="list" allowBlank="1" showInputMessage="1" showErrorMessage="1" sqref="B24" xr:uid="{00000000-0002-0000-0200-000009000000}">
      <formula1>ReportingYear</formula1>
    </dataValidation>
    <dataValidation allowBlank="1" showErrorMessage="1" sqref="B43:B50 B27:E27 B32:C32 E32" xr:uid="{00000000-0002-0000-0200-00000C000000}"/>
    <dataValidation type="list" allowBlank="1" showInputMessage="1" showErrorMessage="1" sqref="B17:E17" xr:uid="{00000000-0002-0000-0200-00000E000000}">
      <formula1>SelectYesNo</formula1>
    </dataValidation>
    <dataValidation type="list" allowBlank="1" showInputMessage="1" showErrorMessage="1" sqref="A33:A42" xr:uid="{D370A282-F80C-4737-A573-15258A52A422}">
      <formula1>Sub_Installations</formula1>
    </dataValidation>
    <dataValidation type="list" allowBlank="1" showInputMessage="1" showErrorMessage="1" sqref="C33:C42" xr:uid="{57E3B06C-0960-4C57-BFCA-CBF37F42589D}">
      <formula1>Target_Type</formula1>
    </dataValidation>
    <dataValidation type="list" allowBlank="1" showInputMessage="1" showErrorMessage="1" sqref="E33:E42" xr:uid="{F0D265E2-5BB8-46D2-AD77-5D7507FADBA8}">
      <formula1>Target_Achieved</formula1>
    </dataValidation>
    <dataValidation type="list" allowBlank="1" showInputMessage="1" showErrorMessage="1" sqref="B149:E149" xr:uid="{2DE84598-9E40-4124-B654-CFAC79102A7A}">
      <formula1>accreditedcertified</formula1>
    </dataValidation>
    <dataValidation type="list" allowBlank="1" showInputMessage="1" showErrorMessage="1" promptTitle="xxx" sqref="B51:B52 B55" xr:uid="{B667AE1B-90D8-45F1-9EF8-748ABE43D997}">
      <formula1>SelectYesNo</formula1>
    </dataValidation>
    <dataValidation type="list" allowBlank="1" showInputMessage="1" showErrorMessage="1" sqref="B87:E87 B92:E92" xr:uid="{761DD8FB-2F93-4CB6-8E10-BE87A73884F0}">
      <formula1>rulescompliance3</formula1>
    </dataValidation>
    <dataValidation type="list" allowBlank="1" showErrorMessage="1" prompt="Please select" sqref="B99:E99 B102:E102 B105:E105" xr:uid="{AE9D13B5-9F7D-43A6-8A0B-EDE295862B57}">
      <formula1>yesno</formula1>
    </dataValidation>
  </dataValidations>
  <pageMargins left="0.43307086614173229" right="0.31496062992125984" top="0.35433070866141736" bottom="0.51181102362204722" header="0.23622047244094491" footer="0.19685039370078741"/>
  <pageSetup paperSize="9" fitToHeight="9" orientation="portrait" cellComments="asDisplayed" r:id="rId1"/>
  <headerFooter alignWithMargins="0">
    <oddFooter>&amp;L&amp;F/
&amp;A&amp;C&amp;P/&amp;N&amp;RPrinted : &amp;D/&amp;T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4B1F-70D9-4A02-95C7-ACBF4D2AD1B4}">
  <sheetPr>
    <pageSetUpPr fitToPage="1"/>
  </sheetPr>
  <dimension ref="A1:I349"/>
  <sheetViews>
    <sheetView topLeftCell="B1" workbookViewId="0">
      <selection activeCell="A48" sqref="A48:B48"/>
    </sheetView>
  </sheetViews>
  <sheetFormatPr defaultColWidth="9.21875" defaultRowHeight="13.2" outlineLevelRow="1" x14ac:dyDescent="0.25"/>
  <cols>
    <col min="1" max="1" width="4.44140625" style="44" customWidth="1"/>
    <col min="2" max="2" width="32.21875" style="55" customWidth="1"/>
    <col min="3" max="7" width="15.6640625" style="64" customWidth="1"/>
    <col min="8" max="8" width="93.6640625" style="390" customWidth="1"/>
    <col min="9" max="9" width="9.21875" style="138"/>
    <col min="10" max="16384" width="9.21875" style="44"/>
  </cols>
  <sheetData>
    <row r="1" spans="1:9" ht="13.2" customHeight="1" x14ac:dyDescent="0.25">
      <c r="A1" s="523" t="str">
        <f>Translations!$B$244</f>
        <v>This sheet is ONLY for use for reporting by DISTRICT HEATING COMPANIES in four specific MS: Bulgaria, Czechia, Latvia or Poland. For reporting by Individual Installations (including individual District Heating installations) please use sheet: 'Opinion Statement (Inst)'</v>
      </c>
      <c r="B1" s="523"/>
      <c r="C1" s="523"/>
      <c r="D1" s="523"/>
      <c r="E1" s="523"/>
      <c r="F1" s="523"/>
      <c r="G1" s="523"/>
    </row>
    <row r="2" spans="1:9" ht="21" customHeight="1" x14ac:dyDescent="0.25">
      <c r="A2" s="523"/>
      <c r="B2" s="523"/>
      <c r="C2" s="523"/>
      <c r="D2" s="523"/>
      <c r="E2" s="523"/>
      <c r="F2" s="523"/>
      <c r="G2" s="523"/>
    </row>
    <row r="3" spans="1:9" x14ac:dyDescent="0.25">
      <c r="A3" s="647"/>
      <c r="B3" s="647"/>
      <c r="C3" s="647"/>
      <c r="D3" s="647"/>
      <c r="E3" s="647"/>
      <c r="F3" s="647"/>
      <c r="G3" s="647"/>
    </row>
    <row r="4" spans="1:9" ht="12.75" customHeight="1" x14ac:dyDescent="0.25">
      <c r="A4" s="523" t="str">
        <f>Translations!$B$89</f>
        <v>Before issuing this verification statement please hide the following sheet:</v>
      </c>
      <c r="B4" s="523"/>
      <c r="C4" s="523"/>
      <c r="D4" s="523"/>
      <c r="E4" s="523"/>
      <c r="F4" s="523"/>
      <c r="G4" s="523"/>
    </row>
    <row r="5" spans="1:9" ht="25.2" customHeight="1" x14ac:dyDescent="0.25">
      <c r="A5" s="418"/>
      <c r="B5" s="391"/>
      <c r="C5" s="524" t="str">
        <f>Translations!$B$245</f>
        <v>Opinion Statement (Inst)</v>
      </c>
      <c r="D5" s="524"/>
      <c r="E5" s="524"/>
      <c r="F5" s="524"/>
      <c r="G5" s="524"/>
    </row>
    <row r="6" spans="1:9" x14ac:dyDescent="0.25">
      <c r="H6" s="392" t="str">
        <f>Translations!$B$6</f>
        <v>GUIDANCE FOR VERIFIERS</v>
      </c>
    </row>
    <row r="7" spans="1:9" ht="31.5" customHeight="1" x14ac:dyDescent="0.25">
      <c r="B7" s="527" t="str">
        <f>Translations!$B$91</f>
        <v>Independent Reasonable Assurance Verification Report and Opinion Statement:
EU Emissions Trading System</v>
      </c>
      <c r="C7" s="527"/>
      <c r="D7" s="527"/>
      <c r="E7" s="527"/>
      <c r="F7" s="527"/>
      <c r="G7" s="527"/>
      <c r="H7" s="452" t="str">
        <f>Translations!$B$92</f>
        <v>&lt;Please complete all the yellow cells in the opinion template deleting or amending as appropriate any text that is already in the cell.  If further space is required, please insert an additional line below and merge the cells.  Further instructions or comments are below against individual lines, as relevant.  Further detail concerning background to the verification etc should be given in Annex 2.
If a question is not relevant to the verification being conducted, please enter N/A rather than leaving a cell blank&gt;</v>
      </c>
    </row>
    <row r="8" spans="1:9" x14ac:dyDescent="0.25">
      <c r="B8" s="528" t="str">
        <f>Translations!$B$8</f>
        <v>EU ETS Climate-Neutrality Reporting</v>
      </c>
      <c r="C8" s="528"/>
      <c r="D8" s="528"/>
      <c r="E8" s="528"/>
      <c r="F8" s="528"/>
      <c r="G8" s="528"/>
      <c r="H8" s="452"/>
    </row>
    <row r="9" spans="1:9" ht="13.8" thickBot="1" x14ac:dyDescent="0.3">
      <c r="C9" s="394"/>
      <c r="D9" s="394"/>
      <c r="E9" s="394"/>
      <c r="F9" s="394"/>
      <c r="G9" s="394"/>
      <c r="H9" s="452"/>
    </row>
    <row r="10" spans="1:9" s="138" customFormat="1" ht="17.7" customHeight="1" thickBot="1" x14ac:dyDescent="0.3">
      <c r="A10" s="648" t="str">
        <f>Translations!$B$94</f>
        <v>OPERATOR DETAILS</v>
      </c>
      <c r="B10" s="649"/>
      <c r="C10" s="649"/>
      <c r="D10" s="649"/>
      <c r="E10" s="649"/>
      <c r="F10" s="649"/>
      <c r="G10" s="650"/>
      <c r="H10" s="452"/>
    </row>
    <row r="11" spans="1:9" ht="12.75" customHeight="1" x14ac:dyDescent="0.25">
      <c r="A11" s="651" t="str">
        <f>Translations!$B$246</f>
        <v>Name of District Heating Company</v>
      </c>
      <c r="B11" s="633"/>
      <c r="C11" s="456"/>
      <c r="D11" s="456"/>
      <c r="E11" s="456"/>
      <c r="F11" s="456"/>
      <c r="G11" s="457"/>
      <c r="H11" s="452"/>
    </row>
    <row r="12" spans="1:9" s="138" customFormat="1" ht="27" customHeight="1" x14ac:dyDescent="0.25">
      <c r="A12" s="644" t="str">
        <f>Translations!$B$247</f>
        <v>Address of District Heating Company</v>
      </c>
      <c r="B12" s="635"/>
      <c r="C12" s="430"/>
      <c r="D12" s="430"/>
      <c r="E12" s="430"/>
      <c r="F12" s="430"/>
      <c r="G12" s="431"/>
      <c r="H12" s="73"/>
    </row>
    <row r="13" spans="1:9" s="52" customFormat="1" ht="39" customHeight="1" x14ac:dyDescent="0.25">
      <c r="A13" s="644" t="str">
        <f>Translations!$B$100</f>
        <v>Date(s) of relevant Climate-Neutrality Plan and period of validity for each plan:</v>
      </c>
      <c r="B13" s="635"/>
      <c r="C13" s="430"/>
      <c r="D13" s="430"/>
      <c r="E13" s="430"/>
      <c r="F13" s="430"/>
      <c r="G13" s="431"/>
      <c r="H13" s="73" t="str">
        <f>Translations!$B$101</f>
        <v xml:space="preserve">&lt;Please include all Climate-Neutrality Plan versions that are relevant for the reporting period, including any versions that have been approved just before the issuing of the verification report and are relevant for the reporting period.&gt;
</v>
      </c>
      <c r="I13" s="138"/>
    </row>
    <row r="14" spans="1:9" s="52" customFormat="1" ht="52.05" customHeight="1" x14ac:dyDescent="0.25">
      <c r="A14" s="644" t="str">
        <f>Translations!$B$102</f>
        <v>Have the Climate-Neutrality Plans listed above been checked by the Competent Authority and deemed compliant?</v>
      </c>
      <c r="B14" s="635"/>
      <c r="C14" s="652" t="s">
        <v>659</v>
      </c>
      <c r="D14" s="653"/>
      <c r="E14" s="653"/>
      <c r="F14" s="653"/>
      <c r="G14" s="654"/>
      <c r="H14" s="73" t="str">
        <f>Translations!$B$103</f>
        <v>&lt;Please indicate whether the Climate-Neutrality Plan was checked by the Competent Authority and deemed compliant. The verifier should check whether there is correspondence between the operator and the Competent Authority to this effect. If the correspondence shows that the plan was not deemed compliant, the verifier shall report this in the verification opinion statement and Annex 3&gt;</v>
      </c>
      <c r="I14" s="138"/>
    </row>
    <row r="15" spans="1:9" s="52" customFormat="1" ht="34.049999999999997" customHeight="1" thickBot="1" x14ac:dyDescent="0.3">
      <c r="A15" s="645" t="str">
        <f>Translations!$B$104</f>
        <v>Relevant Competent Authority checking climate-neutrality plans:</v>
      </c>
      <c r="B15" s="646"/>
      <c r="C15" s="474"/>
      <c r="D15" s="474"/>
      <c r="E15" s="474"/>
      <c r="F15" s="474"/>
      <c r="G15" s="475"/>
      <c r="H15" s="73" t="str">
        <f>Translations!$B$105</f>
        <v>&lt;Insert name of the Competent Authority that is responsible for checking the climate-neutrality plans&gt;</v>
      </c>
      <c r="I15" s="138"/>
    </row>
    <row r="16" spans="1:9" ht="13.8" thickBot="1" x14ac:dyDescent="0.3">
      <c r="C16" s="55"/>
      <c r="D16" s="55"/>
      <c r="E16" s="55"/>
      <c r="F16" s="55"/>
      <c r="G16" s="55"/>
      <c r="H16" s="55"/>
    </row>
    <row r="17" spans="1:8" s="138" customFormat="1" ht="17.7" customHeight="1" thickBot="1" x14ac:dyDescent="0.3">
      <c r="A17" s="453" t="str">
        <f>Translations!$B$111</f>
        <v>REPORT DETAILS</v>
      </c>
      <c r="B17" s="454"/>
      <c r="C17" s="454"/>
      <c r="D17" s="454"/>
      <c r="E17" s="454"/>
      <c r="F17" s="454"/>
      <c r="G17" s="455"/>
      <c r="H17" s="55"/>
    </row>
    <row r="18" spans="1:8" ht="25.95" customHeight="1" x14ac:dyDescent="0.25">
      <c r="A18" s="522" t="str">
        <f>Translations!$B$112</f>
        <v>Type of report:</v>
      </c>
      <c r="B18" s="666"/>
      <c r="C18" s="657" t="str">
        <f>Translations!$B$113</f>
        <v>Climate-Neutrality Report - individual installation</v>
      </c>
      <c r="D18" s="657"/>
      <c r="E18" s="657"/>
      <c r="F18" s="657"/>
      <c r="G18" s="658"/>
      <c r="H18" s="393"/>
    </row>
    <row r="19" spans="1:8" ht="18.75" customHeight="1" x14ac:dyDescent="0.25">
      <c r="A19" s="644" t="str">
        <f>Translations!$B$114</f>
        <v>Reporting Period</v>
      </c>
      <c r="B19" s="635"/>
      <c r="C19" s="432" t="s">
        <v>659</v>
      </c>
      <c r="D19" s="432"/>
      <c r="E19" s="432"/>
      <c r="F19" s="432"/>
      <c r="G19" s="433"/>
      <c r="H19" s="73" t="str">
        <f>Translations!$B$115</f>
        <v>&lt;Select the appropriate Reporting Period to which the milestones and targets relate&gt;</v>
      </c>
    </row>
    <row r="20" spans="1:8" ht="19.95" customHeight="1" x14ac:dyDescent="0.25">
      <c r="A20" s="644" t="str">
        <f>Translations!$B$116</f>
        <v>Date of Climate-Neutrality Report:</v>
      </c>
      <c r="B20" s="635"/>
      <c r="C20" s="465"/>
      <c r="D20" s="465"/>
      <c r="E20" s="465"/>
      <c r="F20" s="465"/>
      <c r="G20" s="466"/>
      <c r="H20" s="434" t="str">
        <f>Translations!$B$118</f>
        <v>&lt;Insert the date and version number of the report that has been verified (this must match the date in the version control sheet of the report into which this verification opinion is inserted or aattached. The date and version number must be the final ones for the report if it has been revised or updated prior to completion of verification&gt;</v>
      </c>
    </row>
    <row r="21" spans="1:8" ht="19.95" customHeight="1" x14ac:dyDescent="0.25">
      <c r="A21" s="644" t="str">
        <f>Translations!$B$117</f>
        <v>Version number of CNR:</v>
      </c>
      <c r="B21" s="635"/>
      <c r="C21" s="465"/>
      <c r="D21" s="465"/>
      <c r="E21" s="465"/>
      <c r="F21" s="465"/>
      <c r="G21" s="466"/>
      <c r="H21" s="434"/>
    </row>
    <row r="22" spans="1:8" ht="34.5" customHeight="1" thickBot="1" x14ac:dyDescent="0.3">
      <c r="A22" s="645" t="str">
        <f>Translations!$B$119</f>
        <v>Reference document:</v>
      </c>
      <c r="B22" s="646"/>
      <c r="C22" s="463"/>
      <c r="D22" s="463"/>
      <c r="E22" s="463"/>
      <c r="F22" s="463"/>
      <c r="G22" s="464"/>
      <c r="H22" s="73" t="str">
        <f>Translations!$B$120</f>
        <v>&lt;Insert the name of the file containing the data report, including final date and version number. This should be the name of the electronic file which should contain a date and version number in the file naming convention&gt;</v>
      </c>
    </row>
    <row r="23" spans="1:8" ht="13.8" thickBot="1" x14ac:dyDescent="0.3">
      <c r="C23" s="55"/>
      <c r="D23" s="55"/>
      <c r="E23" s="55"/>
      <c r="F23" s="55"/>
      <c r="G23" s="55"/>
      <c r="H23" s="55"/>
    </row>
    <row r="24" spans="1:8" s="138" customFormat="1" ht="17.7" customHeight="1" thickBot="1" x14ac:dyDescent="0.3">
      <c r="A24" s="648" t="str">
        <f>Translations!$B$248</f>
        <v>INSTALLATION DETAILS</v>
      </c>
      <c r="B24" s="649"/>
      <c r="C24" s="649"/>
      <c r="D24" s="649"/>
      <c r="E24" s="649"/>
      <c r="F24" s="649"/>
      <c r="G24" s="650"/>
      <c r="H24" s="55"/>
    </row>
    <row r="25" spans="1:8" ht="25.2" customHeight="1" x14ac:dyDescent="0.25">
      <c r="A25" s="471" t="str">
        <f>Translations!$B$96</f>
        <v>Name of Installation:</v>
      </c>
      <c r="B25" s="472"/>
      <c r="C25" s="386" t="str">
        <f>Translations!$B$98</f>
        <v xml:space="preserve">Unique ID: </v>
      </c>
      <c r="D25" s="386" t="str">
        <f>Translations!$B$99</f>
        <v xml:space="preserve">GHG Permit Number: </v>
      </c>
      <c r="E25" s="386" t="str">
        <f>Translations!$B$106</f>
        <v>Annex I Activity:</v>
      </c>
      <c r="F25" s="472" t="str">
        <f>Translations!$B$97</f>
        <v>Address of Installation:</v>
      </c>
      <c r="G25" s="473"/>
      <c r="H25" s="73" t="str">
        <f>Translations!$B$249</f>
        <v>Please insert the details of all the installations that are covered by the Climate-Neutrality Report</v>
      </c>
    </row>
    <row r="26" spans="1:8" x14ac:dyDescent="0.25">
      <c r="A26" s="419" t="s">
        <v>1123</v>
      </c>
      <c r="B26" s="423"/>
      <c r="C26" s="330"/>
      <c r="D26" s="330"/>
      <c r="E26" s="330" t="s">
        <v>659</v>
      </c>
      <c r="F26" s="655"/>
      <c r="G26" s="656"/>
      <c r="H26" s="73" t="str">
        <f>Translations!$B$107</f>
        <v>&lt;Select the installation's primary Annex I activity&gt;</v>
      </c>
    </row>
    <row r="27" spans="1:8" x14ac:dyDescent="0.25">
      <c r="A27" s="419" t="s">
        <v>1124</v>
      </c>
      <c r="B27" s="423"/>
      <c r="C27" s="330"/>
      <c r="D27" s="330"/>
      <c r="E27" s="330" t="s">
        <v>659</v>
      </c>
      <c r="F27" s="655"/>
      <c r="G27" s="656"/>
      <c r="H27" s="73"/>
    </row>
    <row r="28" spans="1:8" x14ac:dyDescent="0.25">
      <c r="A28" s="419" t="s">
        <v>1125</v>
      </c>
      <c r="B28" s="423"/>
      <c r="C28" s="330"/>
      <c r="D28" s="330"/>
      <c r="E28" s="330" t="s">
        <v>659</v>
      </c>
      <c r="F28" s="655"/>
      <c r="G28" s="656"/>
      <c r="H28" s="73"/>
    </row>
    <row r="29" spans="1:8" x14ac:dyDescent="0.25">
      <c r="A29" s="419" t="s">
        <v>1126</v>
      </c>
      <c r="B29" s="423"/>
      <c r="C29" s="330"/>
      <c r="D29" s="330"/>
      <c r="E29" s="330" t="s">
        <v>659</v>
      </c>
      <c r="F29" s="655"/>
      <c r="G29" s="656"/>
      <c r="H29" s="73"/>
    </row>
    <row r="30" spans="1:8" x14ac:dyDescent="0.25">
      <c r="A30" s="419" t="s">
        <v>1127</v>
      </c>
      <c r="B30" s="423"/>
      <c r="C30" s="330"/>
      <c r="D30" s="330"/>
      <c r="E30" s="330" t="s">
        <v>659</v>
      </c>
      <c r="F30" s="655"/>
      <c r="G30" s="656"/>
      <c r="H30" s="73"/>
    </row>
    <row r="31" spans="1:8" x14ac:dyDescent="0.25">
      <c r="A31" s="419" t="s">
        <v>1128</v>
      </c>
      <c r="B31" s="423"/>
      <c r="C31" s="330"/>
      <c r="D31" s="330"/>
      <c r="E31" s="330" t="s">
        <v>659</v>
      </c>
      <c r="F31" s="655"/>
      <c r="G31" s="656"/>
      <c r="H31" s="73"/>
    </row>
    <row r="32" spans="1:8" x14ac:dyDescent="0.25">
      <c r="A32" s="419" t="s">
        <v>1129</v>
      </c>
      <c r="B32" s="423"/>
      <c r="C32" s="330"/>
      <c r="D32" s="330"/>
      <c r="E32" s="330" t="s">
        <v>659</v>
      </c>
      <c r="F32" s="655"/>
      <c r="G32" s="656"/>
      <c r="H32" s="73"/>
    </row>
    <row r="33" spans="1:9" x14ac:dyDescent="0.25">
      <c r="A33" s="419" t="s">
        <v>1130</v>
      </c>
      <c r="B33" s="423"/>
      <c r="C33" s="330"/>
      <c r="D33" s="330"/>
      <c r="E33" s="330" t="s">
        <v>659</v>
      </c>
      <c r="F33" s="655"/>
      <c r="G33" s="656"/>
      <c r="H33" s="73"/>
    </row>
    <row r="34" spans="1:9" x14ac:dyDescent="0.25">
      <c r="A34" s="419" t="s">
        <v>1131</v>
      </c>
      <c r="B34" s="423"/>
      <c r="C34" s="330"/>
      <c r="D34" s="330"/>
      <c r="E34" s="330" t="s">
        <v>659</v>
      </c>
      <c r="F34" s="655"/>
      <c r="G34" s="656"/>
      <c r="H34" s="73"/>
    </row>
    <row r="35" spans="1:9" ht="13.8" thickBot="1" x14ac:dyDescent="0.3">
      <c r="A35" s="420" t="s">
        <v>1132</v>
      </c>
      <c r="B35" s="424"/>
      <c r="C35" s="331"/>
      <c r="D35" s="331"/>
      <c r="E35" s="331" t="s">
        <v>659</v>
      </c>
      <c r="F35" s="659"/>
      <c r="G35" s="660"/>
      <c r="H35" s="73"/>
    </row>
    <row r="36" spans="1:9" ht="13.8" thickBot="1" x14ac:dyDescent="0.3">
      <c r="B36" s="527"/>
      <c r="C36" s="527"/>
      <c r="D36" s="527"/>
      <c r="E36" s="527"/>
      <c r="F36" s="527"/>
      <c r="G36" s="527"/>
      <c r="H36" s="393"/>
    </row>
    <row r="37" spans="1:9" ht="19.5" customHeight="1" thickBot="1" x14ac:dyDescent="0.3">
      <c r="A37" s="453" t="str">
        <f>Translations!$B$110</f>
        <v>VERIFIED ACHIEVEMENT OF MILESTONES AND TARGETS</v>
      </c>
      <c r="B37" s="454"/>
      <c r="C37" s="454"/>
      <c r="D37" s="454"/>
      <c r="E37" s="454"/>
      <c r="F37" s="454"/>
      <c r="G37" s="455"/>
      <c r="H37" s="393"/>
    </row>
    <row r="38" spans="1:9" ht="6" customHeight="1" thickBot="1" x14ac:dyDescent="0.3">
      <c r="B38" s="388"/>
      <c r="C38" s="388"/>
      <c r="D38" s="388"/>
      <c r="E38" s="388"/>
      <c r="F38" s="388"/>
      <c r="G38" s="388"/>
      <c r="H38" s="73"/>
    </row>
    <row r="39" spans="1:9" ht="19.5" customHeight="1" thickBot="1" x14ac:dyDescent="0.3">
      <c r="A39" s="395" t="s">
        <v>1123</v>
      </c>
      <c r="B39" s="710" t="str">
        <f>IF(ISBLANK(VLOOKUP($A39,$A$26:$B$35,2))=TRUE," ",VLOOKUP($A39,$A$26:$B$35,2))</f>
        <v xml:space="preserve"> </v>
      </c>
      <c r="C39" s="711"/>
      <c r="D39" s="711"/>
      <c r="E39" s="711"/>
      <c r="F39" s="711"/>
      <c r="G39" s="712"/>
      <c r="H39" s="393"/>
    </row>
    <row r="40" spans="1:9" ht="18.75" customHeight="1" x14ac:dyDescent="0.25">
      <c r="A40" s="663" t="str">
        <f>Translations!$B$121</f>
        <v>Target related data verified:</v>
      </c>
      <c r="B40" s="664"/>
      <c r="C40" s="664"/>
      <c r="D40" s="664"/>
      <c r="E40" s="664"/>
      <c r="F40" s="664"/>
      <c r="G40" s="665"/>
      <c r="H40" s="73"/>
    </row>
    <row r="41" spans="1:9" s="137" customFormat="1" ht="34.5" customHeight="1" x14ac:dyDescent="0.25">
      <c r="A41" s="675" t="str">
        <f>Translations!$B$122</f>
        <v>Sub-Installation</v>
      </c>
      <c r="B41" s="519"/>
      <c r="C41" s="426" t="str">
        <f>Translations!$B$124</f>
        <v>Intensity or emissions value</v>
      </c>
      <c r="D41" s="427"/>
      <c r="E41" s="426" t="str">
        <f>Translations!$B$125</f>
        <v>Type of target</v>
      </c>
      <c r="F41" s="427"/>
      <c r="G41" s="416" t="str">
        <f>Translations!$B$126</f>
        <v>Target achieved</v>
      </c>
      <c r="H41" s="73" t="str">
        <f>Translations!$B$127</f>
        <v>&lt;Please insert the relevant data from the report subject to verification and state whether the associated target has been achieved&gt;</v>
      </c>
      <c r="I41" s="138"/>
    </row>
    <row r="42" spans="1:9" s="137" customFormat="1" ht="31.2" customHeight="1" x14ac:dyDescent="0.25">
      <c r="A42" s="661" t="s">
        <v>584</v>
      </c>
      <c r="B42" s="662"/>
      <c r="C42" s="639"/>
      <c r="D42" s="640"/>
      <c r="E42" s="428" t="s">
        <v>659</v>
      </c>
      <c r="F42" s="429"/>
      <c r="G42" s="425" t="s">
        <v>659</v>
      </c>
      <c r="H42" s="641" t="str">
        <f>Translations!$B$128</f>
        <v>IMPORTANT NOTE: A 'verified as satisfactory' or 'verified with comments' opinion CAN ONLY BE GIVEN IF all targets and miilestones for ALL installations included in the report for the reporting period have been achieved</v>
      </c>
      <c r="I42" s="138"/>
    </row>
    <row r="43" spans="1:9" s="137" customFormat="1" ht="16.95" customHeight="1" x14ac:dyDescent="0.25">
      <c r="A43" s="661" t="s">
        <v>585</v>
      </c>
      <c r="B43" s="662"/>
      <c r="C43" s="639"/>
      <c r="D43" s="640"/>
      <c r="E43" s="428" t="s">
        <v>659</v>
      </c>
      <c r="F43" s="429"/>
      <c r="G43" s="425" t="s">
        <v>659</v>
      </c>
      <c r="H43" s="641"/>
      <c r="I43" s="138"/>
    </row>
    <row r="44" spans="1:9" s="137" customFormat="1" ht="16.95" customHeight="1" x14ac:dyDescent="0.25">
      <c r="A44" s="661" t="s">
        <v>586</v>
      </c>
      <c r="B44" s="662"/>
      <c r="C44" s="639"/>
      <c r="D44" s="640"/>
      <c r="E44" s="428" t="s">
        <v>659</v>
      </c>
      <c r="F44" s="429"/>
      <c r="G44" s="425" t="s">
        <v>659</v>
      </c>
      <c r="I44" s="138"/>
    </row>
    <row r="45" spans="1:9" s="137" customFormat="1" ht="16.95" customHeight="1" x14ac:dyDescent="0.25">
      <c r="A45" s="661" t="s">
        <v>587</v>
      </c>
      <c r="B45" s="662"/>
      <c r="C45" s="639"/>
      <c r="D45" s="640"/>
      <c r="E45" s="428" t="s">
        <v>659</v>
      </c>
      <c r="F45" s="429"/>
      <c r="G45" s="425" t="s">
        <v>659</v>
      </c>
      <c r="H45" s="399"/>
      <c r="I45" s="138"/>
    </row>
    <row r="46" spans="1:9" s="137" customFormat="1" ht="16.95" customHeight="1" x14ac:dyDescent="0.25">
      <c r="A46" s="661" t="s">
        <v>588</v>
      </c>
      <c r="B46" s="662"/>
      <c r="C46" s="639"/>
      <c r="D46" s="640"/>
      <c r="E46" s="428" t="s">
        <v>659</v>
      </c>
      <c r="F46" s="429"/>
      <c r="G46" s="425" t="s">
        <v>659</v>
      </c>
      <c r="H46" s="400" t="str">
        <f>Translations!$B$129</f>
        <v>&lt;Please HIDE empty lines that are not being used&gt;</v>
      </c>
      <c r="I46" s="138"/>
    </row>
    <row r="47" spans="1:9" s="137" customFormat="1" ht="16.95" customHeight="1" x14ac:dyDescent="0.25">
      <c r="A47" s="661" t="s">
        <v>589</v>
      </c>
      <c r="B47" s="662"/>
      <c r="C47" s="639"/>
      <c r="D47" s="640"/>
      <c r="E47" s="428" t="s">
        <v>659</v>
      </c>
      <c r="F47" s="429"/>
      <c r="G47" s="425" t="s">
        <v>659</v>
      </c>
      <c r="H47" s="399"/>
      <c r="I47" s="138"/>
    </row>
    <row r="48" spans="1:9" s="137" customFormat="1" ht="16.95" customHeight="1" x14ac:dyDescent="0.25">
      <c r="A48" s="661" t="s">
        <v>590</v>
      </c>
      <c r="B48" s="662"/>
      <c r="C48" s="639"/>
      <c r="D48" s="640"/>
      <c r="E48" s="428" t="s">
        <v>659</v>
      </c>
      <c r="F48" s="429"/>
      <c r="G48" s="425" t="s">
        <v>659</v>
      </c>
      <c r="H48" s="399"/>
      <c r="I48" s="138"/>
    </row>
    <row r="49" spans="1:9" s="137" customFormat="1" ht="16.95" customHeight="1" x14ac:dyDescent="0.25">
      <c r="A49" s="661" t="s">
        <v>591</v>
      </c>
      <c r="B49" s="662"/>
      <c r="C49" s="639"/>
      <c r="D49" s="640"/>
      <c r="E49" s="428" t="s">
        <v>659</v>
      </c>
      <c r="F49" s="429"/>
      <c r="G49" s="425" t="s">
        <v>659</v>
      </c>
      <c r="H49" s="399"/>
      <c r="I49" s="138"/>
    </row>
    <row r="50" spans="1:9" s="137" customFormat="1" ht="16.95" customHeight="1" x14ac:dyDescent="0.25">
      <c r="A50" s="661" t="s">
        <v>592</v>
      </c>
      <c r="B50" s="662"/>
      <c r="C50" s="639"/>
      <c r="D50" s="640"/>
      <c r="E50" s="428" t="s">
        <v>659</v>
      </c>
      <c r="F50" s="429"/>
      <c r="G50" s="425" t="s">
        <v>659</v>
      </c>
      <c r="H50" s="399"/>
      <c r="I50" s="138"/>
    </row>
    <row r="51" spans="1:9" s="137" customFormat="1" ht="16.95" customHeight="1" x14ac:dyDescent="0.25">
      <c r="A51" s="661" t="s">
        <v>593</v>
      </c>
      <c r="B51" s="662"/>
      <c r="C51" s="639"/>
      <c r="D51" s="640"/>
      <c r="E51" s="428" t="s">
        <v>659</v>
      </c>
      <c r="F51" s="429"/>
      <c r="G51" s="425" t="s">
        <v>659</v>
      </c>
      <c r="H51" s="399"/>
      <c r="I51" s="138"/>
    </row>
    <row r="52" spans="1:9" ht="34.5" customHeight="1" x14ac:dyDescent="0.25">
      <c r="A52" s="675" t="str">
        <f>Translations!$B$130</f>
        <v>Milestones  achieved:</v>
      </c>
      <c r="B52" s="519"/>
      <c r="C52" s="642" t="str">
        <f>Translations!$B$131</f>
        <v>The Milestones for the current reporting period as set out in the Climate-Neutrality Plan have been achieved with the exception of the following:</v>
      </c>
      <c r="D52" s="642"/>
      <c r="E52" s="642"/>
      <c r="F52" s="642"/>
      <c r="G52" s="643"/>
      <c r="H52" s="73"/>
    </row>
    <row r="53" spans="1:9" ht="18.75" customHeight="1" x14ac:dyDescent="0.25">
      <c r="A53" s="675"/>
      <c r="B53" s="519"/>
      <c r="C53" s="387" t="str">
        <f>Translations!$B$132</f>
        <v>Milestone Ref #</v>
      </c>
      <c r="D53" s="519" t="str">
        <f>Translations!$B$133</f>
        <v>Comments</v>
      </c>
      <c r="E53" s="519"/>
      <c r="F53" s="519"/>
      <c r="G53" s="520"/>
      <c r="H53" s="73"/>
    </row>
    <row r="54" spans="1:9" ht="15.45" customHeight="1" x14ac:dyDescent="0.25">
      <c r="A54" s="675"/>
      <c r="B54" s="519"/>
      <c r="C54" s="260"/>
      <c r="D54" s="465"/>
      <c r="E54" s="465"/>
      <c r="F54" s="465"/>
      <c r="G54" s="466"/>
      <c r="H54" s="434" t="str">
        <f>Translations!$B$134</f>
        <v>&lt; Insert the reference number for any milestone NOT achieved, and add a brief comment on the reason why the Milestone has not been met&gt;</v>
      </c>
    </row>
    <row r="55" spans="1:9" ht="15.45" customHeight="1" x14ac:dyDescent="0.25">
      <c r="A55" s="675"/>
      <c r="B55" s="519"/>
      <c r="C55" s="260"/>
      <c r="D55" s="465"/>
      <c r="E55" s="465"/>
      <c r="F55" s="465"/>
      <c r="G55" s="466"/>
      <c r="H55" s="434"/>
    </row>
    <row r="56" spans="1:9" ht="15.45" customHeight="1" x14ac:dyDescent="0.25">
      <c r="A56" s="675"/>
      <c r="B56" s="519"/>
      <c r="C56" s="260"/>
      <c r="D56" s="465"/>
      <c r="E56" s="465"/>
      <c r="F56" s="465"/>
      <c r="G56" s="466"/>
      <c r="H56" s="73"/>
    </row>
    <row r="57" spans="1:9" ht="15.45" customHeight="1" x14ac:dyDescent="0.25">
      <c r="A57" s="675"/>
      <c r="B57" s="519"/>
      <c r="C57" s="260"/>
      <c r="D57" s="465"/>
      <c r="E57" s="465"/>
      <c r="F57" s="465"/>
      <c r="G57" s="466"/>
      <c r="H57" s="73"/>
    </row>
    <row r="58" spans="1:9" s="138" customFormat="1" ht="15.45" customHeight="1" thickBot="1" x14ac:dyDescent="0.3">
      <c r="A58" s="676"/>
      <c r="B58" s="677"/>
      <c r="C58" s="329"/>
      <c r="D58" s="463"/>
      <c r="E58" s="463"/>
      <c r="F58" s="463"/>
      <c r="G58" s="464"/>
      <c r="H58" s="73"/>
    </row>
    <row r="59" spans="1:9" s="138" customFormat="1" ht="15.45" customHeight="1" x14ac:dyDescent="0.25">
      <c r="A59" s="421"/>
      <c r="B59" s="421"/>
      <c r="C59" s="421"/>
      <c r="D59" s="421"/>
      <c r="E59" s="421"/>
      <c r="F59" s="421"/>
      <c r="G59" s="421"/>
      <c r="H59" s="73" t="str">
        <f>Translations!$B$250</f>
        <v>To add data for more installations click on the "+" sign in the left margin to open up more blocks</v>
      </c>
    </row>
    <row r="60" spans="1:9" ht="19.5" hidden="1" customHeight="1" outlineLevel="1" thickBot="1" x14ac:dyDescent="0.3">
      <c r="A60" s="395" t="s">
        <v>1124</v>
      </c>
      <c r="B60" s="710" t="str">
        <f>IF(ISBLANK(VLOOKUP($A60,$A$26:$B$35,2))=TRUE," ",VLOOKUP($A60,$A$26:$B$35,2))</f>
        <v xml:space="preserve"> </v>
      </c>
      <c r="C60" s="711"/>
      <c r="D60" s="711"/>
      <c r="E60" s="711"/>
      <c r="F60" s="711"/>
      <c r="G60" s="712"/>
      <c r="H60" s="393"/>
    </row>
    <row r="61" spans="1:9" ht="18.75" hidden="1" customHeight="1" outlineLevel="1" x14ac:dyDescent="0.25">
      <c r="A61" s="663" t="str">
        <f>Translations!$B$121</f>
        <v>Target related data verified:</v>
      </c>
      <c r="B61" s="664"/>
      <c r="C61" s="664"/>
      <c r="D61" s="664"/>
      <c r="E61" s="664"/>
      <c r="F61" s="664"/>
      <c r="G61" s="665"/>
      <c r="H61" s="73"/>
    </row>
    <row r="62" spans="1:9" s="137" customFormat="1" ht="34.5" hidden="1" customHeight="1" outlineLevel="1" x14ac:dyDescent="0.25">
      <c r="A62" s="675" t="str">
        <f>Translations!$B$122</f>
        <v>Sub-Installation</v>
      </c>
      <c r="B62" s="519"/>
      <c r="C62" s="426" t="str">
        <f>Translations!$B$124</f>
        <v>Intensity or emissions value</v>
      </c>
      <c r="D62" s="427"/>
      <c r="E62" s="426" t="str">
        <f>Translations!$B$125</f>
        <v>Type of target</v>
      </c>
      <c r="F62" s="427"/>
      <c r="G62" s="416" t="str">
        <f>Translations!$B$126</f>
        <v>Target achieved</v>
      </c>
      <c r="H62" s="73" t="str">
        <f>Translations!$B$127</f>
        <v>&lt;Please insert the relevant data from the report subject to verification and state whether the associated target has been achieved&gt;</v>
      </c>
      <c r="I62" s="138"/>
    </row>
    <row r="63" spans="1:9" s="137" customFormat="1" ht="16.95" hidden="1" customHeight="1" outlineLevel="1" x14ac:dyDescent="0.25">
      <c r="A63" s="673" t="s">
        <v>659</v>
      </c>
      <c r="B63" s="674"/>
      <c r="C63" s="639"/>
      <c r="D63" s="640"/>
      <c r="E63" s="428" t="s">
        <v>659</v>
      </c>
      <c r="F63" s="429"/>
      <c r="G63" s="425" t="s">
        <v>659</v>
      </c>
      <c r="H63" s="515" t="str">
        <f>Translations!$B$128</f>
        <v>IMPORTANT NOTE: A 'verified as satisfactory' or 'verified with comments' opinion CAN ONLY BE GIVEN IF all targets and miilestones for ALL installations included in the report for the reporting period have been achieved</v>
      </c>
      <c r="I63" s="138"/>
    </row>
    <row r="64" spans="1:9" s="137" customFormat="1" ht="16.95" hidden="1" customHeight="1" outlineLevel="1" x14ac:dyDescent="0.25">
      <c r="A64" s="673" t="s">
        <v>659</v>
      </c>
      <c r="B64" s="674"/>
      <c r="C64" s="639"/>
      <c r="D64" s="640"/>
      <c r="E64" s="428" t="s">
        <v>659</v>
      </c>
      <c r="F64" s="429"/>
      <c r="G64" s="425" t="s">
        <v>659</v>
      </c>
      <c r="H64" s="515"/>
      <c r="I64" s="138"/>
    </row>
    <row r="65" spans="1:9" s="137" customFormat="1" ht="16.95" hidden="1" customHeight="1" outlineLevel="1" x14ac:dyDescent="0.25">
      <c r="A65" s="673" t="s">
        <v>659</v>
      </c>
      <c r="B65" s="674"/>
      <c r="C65" s="639"/>
      <c r="D65" s="640"/>
      <c r="E65" s="428" t="s">
        <v>659</v>
      </c>
      <c r="F65" s="429"/>
      <c r="G65" s="425" t="s">
        <v>659</v>
      </c>
      <c r="I65" s="138"/>
    </row>
    <row r="66" spans="1:9" s="137" customFormat="1" ht="16.95" hidden="1" customHeight="1" outlineLevel="1" x14ac:dyDescent="0.25">
      <c r="A66" s="673" t="s">
        <v>659</v>
      </c>
      <c r="B66" s="674"/>
      <c r="C66" s="639"/>
      <c r="D66" s="640"/>
      <c r="E66" s="428" t="s">
        <v>659</v>
      </c>
      <c r="F66" s="429"/>
      <c r="G66" s="425" t="s">
        <v>659</v>
      </c>
      <c r="H66" s="399"/>
      <c r="I66" s="138"/>
    </row>
    <row r="67" spans="1:9" s="137" customFormat="1" ht="16.95" hidden="1" customHeight="1" outlineLevel="1" x14ac:dyDescent="0.25">
      <c r="A67" s="673" t="s">
        <v>659</v>
      </c>
      <c r="B67" s="674"/>
      <c r="C67" s="639"/>
      <c r="D67" s="640"/>
      <c r="E67" s="428" t="s">
        <v>659</v>
      </c>
      <c r="F67" s="429"/>
      <c r="G67" s="425" t="s">
        <v>659</v>
      </c>
      <c r="H67" s="400" t="str">
        <f>Translations!$B$129</f>
        <v>&lt;Please HIDE empty lines that are not being used&gt;</v>
      </c>
      <c r="I67" s="138"/>
    </row>
    <row r="68" spans="1:9" s="137" customFormat="1" ht="16.95" hidden="1" customHeight="1" outlineLevel="1" x14ac:dyDescent="0.25">
      <c r="A68" s="673" t="s">
        <v>659</v>
      </c>
      <c r="B68" s="674"/>
      <c r="C68" s="639"/>
      <c r="D68" s="640"/>
      <c r="E68" s="428" t="s">
        <v>659</v>
      </c>
      <c r="F68" s="429"/>
      <c r="G68" s="425" t="s">
        <v>659</v>
      </c>
      <c r="H68" s="399"/>
      <c r="I68" s="138"/>
    </row>
    <row r="69" spans="1:9" s="137" customFormat="1" ht="16.95" hidden="1" customHeight="1" outlineLevel="1" x14ac:dyDescent="0.25">
      <c r="A69" s="673" t="s">
        <v>659</v>
      </c>
      <c r="B69" s="674"/>
      <c r="C69" s="639"/>
      <c r="D69" s="640"/>
      <c r="E69" s="428" t="s">
        <v>659</v>
      </c>
      <c r="F69" s="429"/>
      <c r="G69" s="425" t="s">
        <v>659</v>
      </c>
      <c r="H69" s="399"/>
      <c r="I69" s="138"/>
    </row>
    <row r="70" spans="1:9" s="137" customFormat="1" ht="16.95" hidden="1" customHeight="1" outlineLevel="1" x14ac:dyDescent="0.25">
      <c r="A70" s="673" t="s">
        <v>659</v>
      </c>
      <c r="B70" s="674"/>
      <c r="C70" s="639"/>
      <c r="D70" s="640"/>
      <c r="E70" s="428" t="s">
        <v>659</v>
      </c>
      <c r="F70" s="429"/>
      <c r="G70" s="425" t="s">
        <v>659</v>
      </c>
      <c r="H70" s="399"/>
      <c r="I70" s="138"/>
    </row>
    <row r="71" spans="1:9" s="137" customFormat="1" ht="16.95" hidden="1" customHeight="1" outlineLevel="1" x14ac:dyDescent="0.25">
      <c r="A71" s="673" t="s">
        <v>659</v>
      </c>
      <c r="B71" s="674"/>
      <c r="C71" s="639"/>
      <c r="D71" s="640"/>
      <c r="E71" s="428" t="s">
        <v>659</v>
      </c>
      <c r="F71" s="429"/>
      <c r="G71" s="425" t="s">
        <v>659</v>
      </c>
      <c r="H71" s="399"/>
      <c r="I71" s="138"/>
    </row>
    <row r="72" spans="1:9" s="137" customFormat="1" ht="16.95" hidden="1" customHeight="1" outlineLevel="1" x14ac:dyDescent="0.25">
      <c r="A72" s="673" t="s">
        <v>659</v>
      </c>
      <c r="B72" s="674"/>
      <c r="C72" s="639"/>
      <c r="D72" s="640"/>
      <c r="E72" s="428" t="s">
        <v>659</v>
      </c>
      <c r="F72" s="429"/>
      <c r="G72" s="425" t="s">
        <v>659</v>
      </c>
      <c r="H72" s="399"/>
      <c r="I72" s="138"/>
    </row>
    <row r="73" spans="1:9" ht="34.5" hidden="1" customHeight="1" outlineLevel="1" x14ac:dyDescent="0.25">
      <c r="A73" s="675" t="str">
        <f>Translations!$B$130</f>
        <v>Milestones  achieved:</v>
      </c>
      <c r="B73" s="519"/>
      <c r="C73" s="642" t="str">
        <f>Translations!$B$131</f>
        <v>The Milestones for the current reporting period as set out in the Climate-Neutrality Plan have been achieved with the exception of the following:</v>
      </c>
      <c r="D73" s="642"/>
      <c r="E73" s="642"/>
      <c r="F73" s="642"/>
      <c r="G73" s="643"/>
      <c r="H73" s="73"/>
    </row>
    <row r="74" spans="1:9" ht="18.75" hidden="1" customHeight="1" outlineLevel="1" x14ac:dyDescent="0.25">
      <c r="A74" s="675"/>
      <c r="B74" s="519"/>
      <c r="C74" s="387" t="str">
        <f>Translations!$B$132</f>
        <v>Milestone Ref #</v>
      </c>
      <c r="D74" s="519" t="str">
        <f>Translations!$B$133</f>
        <v>Comments</v>
      </c>
      <c r="E74" s="519"/>
      <c r="F74" s="519"/>
      <c r="G74" s="520"/>
      <c r="H74" s="73"/>
    </row>
    <row r="75" spans="1:9" ht="15.45" hidden="1" customHeight="1" outlineLevel="1" x14ac:dyDescent="0.25">
      <c r="A75" s="675"/>
      <c r="B75" s="519"/>
      <c r="C75" s="260"/>
      <c r="D75" s="465"/>
      <c r="E75" s="465"/>
      <c r="F75" s="465"/>
      <c r="G75" s="466"/>
      <c r="H75" s="434" t="str">
        <f>Translations!$B$134</f>
        <v>&lt; Insert the reference number for any milestone NOT achieved, and add a brief comment on the reason why the Milestone has not been met&gt;</v>
      </c>
    </row>
    <row r="76" spans="1:9" ht="15.45" hidden="1" customHeight="1" outlineLevel="1" x14ac:dyDescent="0.25">
      <c r="A76" s="675"/>
      <c r="B76" s="519"/>
      <c r="C76" s="260"/>
      <c r="D76" s="465"/>
      <c r="E76" s="465"/>
      <c r="F76" s="465"/>
      <c r="G76" s="466"/>
      <c r="H76" s="434"/>
    </row>
    <row r="77" spans="1:9" ht="15.45" hidden="1" customHeight="1" outlineLevel="1" x14ac:dyDescent="0.25">
      <c r="A77" s="675"/>
      <c r="B77" s="519"/>
      <c r="C77" s="260"/>
      <c r="D77" s="465"/>
      <c r="E77" s="465"/>
      <c r="F77" s="465"/>
      <c r="G77" s="466"/>
      <c r="H77" s="73"/>
    </row>
    <row r="78" spans="1:9" ht="15.45" hidden="1" customHeight="1" outlineLevel="1" x14ac:dyDescent="0.25">
      <c r="A78" s="675"/>
      <c r="B78" s="519"/>
      <c r="C78" s="260"/>
      <c r="D78" s="465"/>
      <c r="E78" s="465"/>
      <c r="F78" s="465"/>
      <c r="G78" s="466"/>
      <c r="H78" s="73"/>
    </row>
    <row r="79" spans="1:9" s="138" customFormat="1" ht="15.45" hidden="1" customHeight="1" outlineLevel="1" thickBot="1" x14ac:dyDescent="0.3">
      <c r="A79" s="676"/>
      <c r="B79" s="677"/>
      <c r="C79" s="329"/>
      <c r="D79" s="463"/>
      <c r="E79" s="463"/>
      <c r="F79" s="463"/>
      <c r="G79" s="464"/>
      <c r="H79" s="73"/>
    </row>
    <row r="80" spans="1:9" s="138" customFormat="1" ht="15.45" customHeight="1" collapsed="1" x14ac:dyDescent="0.25">
      <c r="A80" s="421"/>
      <c r="B80" s="421"/>
      <c r="C80" s="421"/>
      <c r="D80" s="421"/>
      <c r="E80" s="421"/>
      <c r="F80" s="421"/>
      <c r="G80" s="421"/>
      <c r="H80" s="73"/>
    </row>
    <row r="81" spans="1:9" ht="19.5" hidden="1" customHeight="1" outlineLevel="1" thickBot="1" x14ac:dyDescent="0.3">
      <c r="A81" s="395" t="s">
        <v>1125</v>
      </c>
      <c r="B81" s="710" t="str">
        <f>IF(ISBLANK(VLOOKUP($A81,$A$26:$B$35,2))=TRUE," ",VLOOKUP($A81,$A$26:$B$35,2))</f>
        <v xml:space="preserve"> </v>
      </c>
      <c r="C81" s="711"/>
      <c r="D81" s="711"/>
      <c r="E81" s="711"/>
      <c r="F81" s="711"/>
      <c r="G81" s="712"/>
      <c r="H81" s="393"/>
    </row>
    <row r="82" spans="1:9" ht="18.75" hidden="1" customHeight="1" outlineLevel="1" x14ac:dyDescent="0.25">
      <c r="A82" s="663" t="str">
        <f>Translations!$B$121</f>
        <v>Target related data verified:</v>
      </c>
      <c r="B82" s="664"/>
      <c r="C82" s="664"/>
      <c r="D82" s="664"/>
      <c r="E82" s="664"/>
      <c r="F82" s="664"/>
      <c r="G82" s="665"/>
      <c r="H82" s="73"/>
    </row>
    <row r="83" spans="1:9" s="137" customFormat="1" ht="34.5" hidden="1" customHeight="1" outlineLevel="1" x14ac:dyDescent="0.25">
      <c r="A83" s="675" t="str">
        <f>Translations!$B$122</f>
        <v>Sub-Installation</v>
      </c>
      <c r="B83" s="519"/>
      <c r="C83" s="426" t="str">
        <f>Translations!$B$124</f>
        <v>Intensity or emissions value</v>
      </c>
      <c r="D83" s="427"/>
      <c r="E83" s="426" t="str">
        <f>Translations!$B$125</f>
        <v>Type of target</v>
      </c>
      <c r="F83" s="427"/>
      <c r="G83" s="416" t="str">
        <f>Translations!$B$126</f>
        <v>Target achieved</v>
      </c>
      <c r="H83" s="73" t="str">
        <f>Translations!$B$127</f>
        <v>&lt;Please insert the relevant data from the report subject to verification and state whether the associated target has been achieved&gt;</v>
      </c>
      <c r="I83" s="138"/>
    </row>
    <row r="84" spans="1:9" s="137" customFormat="1" ht="16.95" hidden="1" customHeight="1" outlineLevel="1" x14ac:dyDescent="0.25">
      <c r="A84" s="673" t="s">
        <v>659</v>
      </c>
      <c r="B84" s="674"/>
      <c r="C84" s="639"/>
      <c r="D84" s="640"/>
      <c r="E84" s="428" t="s">
        <v>659</v>
      </c>
      <c r="F84" s="429"/>
      <c r="G84" s="425" t="s">
        <v>659</v>
      </c>
      <c r="H84" s="515" t="str">
        <f>Translations!$B$128</f>
        <v>IMPORTANT NOTE: A 'verified as satisfactory' or 'verified with comments' opinion CAN ONLY BE GIVEN IF all targets and miilestones for ALL installations included in the report for the reporting period have been achieved</v>
      </c>
      <c r="I84" s="138"/>
    </row>
    <row r="85" spans="1:9" s="137" customFormat="1" ht="16.95" hidden="1" customHeight="1" outlineLevel="1" x14ac:dyDescent="0.25">
      <c r="A85" s="673" t="s">
        <v>659</v>
      </c>
      <c r="B85" s="674"/>
      <c r="C85" s="639"/>
      <c r="D85" s="640"/>
      <c r="E85" s="428" t="s">
        <v>659</v>
      </c>
      <c r="F85" s="429"/>
      <c r="G85" s="425" t="s">
        <v>659</v>
      </c>
      <c r="H85" s="515"/>
      <c r="I85" s="138"/>
    </row>
    <row r="86" spans="1:9" s="137" customFormat="1" ht="16.95" hidden="1" customHeight="1" outlineLevel="1" x14ac:dyDescent="0.25">
      <c r="A86" s="673" t="s">
        <v>659</v>
      </c>
      <c r="B86" s="674"/>
      <c r="C86" s="639"/>
      <c r="D86" s="640"/>
      <c r="E86" s="428" t="s">
        <v>659</v>
      </c>
      <c r="F86" s="429"/>
      <c r="G86" s="425" t="s">
        <v>659</v>
      </c>
      <c r="I86" s="138"/>
    </row>
    <row r="87" spans="1:9" s="137" customFormat="1" ht="16.95" hidden="1" customHeight="1" outlineLevel="1" x14ac:dyDescent="0.25">
      <c r="A87" s="673" t="s">
        <v>659</v>
      </c>
      <c r="B87" s="674"/>
      <c r="C87" s="639"/>
      <c r="D87" s="640"/>
      <c r="E87" s="428" t="s">
        <v>659</v>
      </c>
      <c r="F87" s="429"/>
      <c r="G87" s="425" t="s">
        <v>659</v>
      </c>
      <c r="H87" s="399"/>
      <c r="I87" s="138"/>
    </row>
    <row r="88" spans="1:9" s="137" customFormat="1" ht="16.95" hidden="1" customHeight="1" outlineLevel="1" x14ac:dyDescent="0.25">
      <c r="A88" s="673" t="s">
        <v>659</v>
      </c>
      <c r="B88" s="674"/>
      <c r="C88" s="639"/>
      <c r="D88" s="640"/>
      <c r="E88" s="428" t="s">
        <v>659</v>
      </c>
      <c r="F88" s="429"/>
      <c r="G88" s="425" t="s">
        <v>659</v>
      </c>
      <c r="H88" s="400" t="str">
        <f>Translations!$B$129</f>
        <v>&lt;Please HIDE empty lines that are not being used&gt;</v>
      </c>
      <c r="I88" s="138"/>
    </row>
    <row r="89" spans="1:9" s="137" customFormat="1" ht="16.95" hidden="1" customHeight="1" outlineLevel="1" x14ac:dyDescent="0.25">
      <c r="A89" s="673" t="s">
        <v>659</v>
      </c>
      <c r="B89" s="674"/>
      <c r="C89" s="639"/>
      <c r="D89" s="640"/>
      <c r="E89" s="428" t="s">
        <v>659</v>
      </c>
      <c r="F89" s="429"/>
      <c r="G89" s="425" t="s">
        <v>659</v>
      </c>
      <c r="H89" s="399"/>
      <c r="I89" s="138"/>
    </row>
    <row r="90" spans="1:9" s="137" customFormat="1" ht="16.95" hidden="1" customHeight="1" outlineLevel="1" x14ac:dyDescent="0.25">
      <c r="A90" s="673" t="s">
        <v>659</v>
      </c>
      <c r="B90" s="674"/>
      <c r="C90" s="639"/>
      <c r="D90" s="640"/>
      <c r="E90" s="428" t="s">
        <v>659</v>
      </c>
      <c r="F90" s="429"/>
      <c r="G90" s="425" t="s">
        <v>659</v>
      </c>
      <c r="H90" s="399"/>
      <c r="I90" s="138"/>
    </row>
    <row r="91" spans="1:9" s="137" customFormat="1" ht="16.95" hidden="1" customHeight="1" outlineLevel="1" x14ac:dyDescent="0.25">
      <c r="A91" s="673" t="s">
        <v>659</v>
      </c>
      <c r="B91" s="674"/>
      <c r="C91" s="639"/>
      <c r="D91" s="640"/>
      <c r="E91" s="428" t="s">
        <v>659</v>
      </c>
      <c r="F91" s="429"/>
      <c r="G91" s="425" t="s">
        <v>659</v>
      </c>
      <c r="H91" s="399"/>
      <c r="I91" s="138"/>
    </row>
    <row r="92" spans="1:9" s="137" customFormat="1" ht="16.95" hidden="1" customHeight="1" outlineLevel="1" x14ac:dyDescent="0.25">
      <c r="A92" s="673" t="s">
        <v>659</v>
      </c>
      <c r="B92" s="674"/>
      <c r="C92" s="639"/>
      <c r="D92" s="640"/>
      <c r="E92" s="428" t="s">
        <v>659</v>
      </c>
      <c r="F92" s="429"/>
      <c r="G92" s="425" t="s">
        <v>659</v>
      </c>
      <c r="H92" s="399"/>
      <c r="I92" s="138"/>
    </row>
    <row r="93" spans="1:9" s="137" customFormat="1" ht="16.95" hidden="1" customHeight="1" outlineLevel="1" x14ac:dyDescent="0.25">
      <c r="A93" s="673" t="s">
        <v>659</v>
      </c>
      <c r="B93" s="674"/>
      <c r="C93" s="639"/>
      <c r="D93" s="640"/>
      <c r="E93" s="428" t="s">
        <v>659</v>
      </c>
      <c r="F93" s="429"/>
      <c r="G93" s="425" t="s">
        <v>659</v>
      </c>
      <c r="H93" s="399"/>
      <c r="I93" s="138"/>
    </row>
    <row r="94" spans="1:9" ht="34.5" hidden="1" customHeight="1" outlineLevel="1" x14ac:dyDescent="0.25">
      <c r="A94" s="675" t="str">
        <f>Translations!$B$130</f>
        <v>Milestones  achieved:</v>
      </c>
      <c r="B94" s="519"/>
      <c r="C94" s="642" t="str">
        <f>Translations!$B$131</f>
        <v>The Milestones for the current reporting period as set out in the Climate-Neutrality Plan have been achieved with the exception of the following:</v>
      </c>
      <c r="D94" s="642"/>
      <c r="E94" s="642"/>
      <c r="F94" s="642"/>
      <c r="G94" s="643"/>
      <c r="H94" s="73"/>
    </row>
    <row r="95" spans="1:9" ht="18.75" hidden="1" customHeight="1" outlineLevel="1" x14ac:dyDescent="0.25">
      <c r="A95" s="675"/>
      <c r="B95" s="519"/>
      <c r="C95" s="387" t="str">
        <f>Translations!$B$132</f>
        <v>Milestone Ref #</v>
      </c>
      <c r="D95" s="519" t="str">
        <f>Translations!$B$133</f>
        <v>Comments</v>
      </c>
      <c r="E95" s="519"/>
      <c r="F95" s="519"/>
      <c r="G95" s="520"/>
      <c r="H95" s="73"/>
    </row>
    <row r="96" spans="1:9" ht="15.45" hidden="1" customHeight="1" outlineLevel="1" x14ac:dyDescent="0.25">
      <c r="A96" s="675"/>
      <c r="B96" s="519"/>
      <c r="C96" s="260"/>
      <c r="D96" s="465"/>
      <c r="E96" s="465"/>
      <c r="F96" s="465"/>
      <c r="G96" s="466"/>
      <c r="H96" s="434" t="str">
        <f>Translations!$B$134</f>
        <v>&lt; Insert the reference number for any milestone NOT achieved, and add a brief comment on the reason why the Milestone has not been met&gt;</v>
      </c>
    </row>
    <row r="97" spans="1:9" ht="15.45" hidden="1" customHeight="1" outlineLevel="1" x14ac:dyDescent="0.25">
      <c r="A97" s="675"/>
      <c r="B97" s="519"/>
      <c r="C97" s="260"/>
      <c r="D97" s="465"/>
      <c r="E97" s="465"/>
      <c r="F97" s="465"/>
      <c r="G97" s="466"/>
      <c r="H97" s="434"/>
    </row>
    <row r="98" spans="1:9" ht="15.45" hidden="1" customHeight="1" outlineLevel="1" x14ac:dyDescent="0.25">
      <c r="A98" s="675"/>
      <c r="B98" s="519"/>
      <c r="C98" s="260"/>
      <c r="D98" s="465"/>
      <c r="E98" s="465"/>
      <c r="F98" s="465"/>
      <c r="G98" s="466"/>
      <c r="H98" s="73"/>
    </row>
    <row r="99" spans="1:9" ht="15.45" hidden="1" customHeight="1" outlineLevel="1" x14ac:dyDescent="0.25">
      <c r="A99" s="675"/>
      <c r="B99" s="519"/>
      <c r="C99" s="260"/>
      <c r="D99" s="465"/>
      <c r="E99" s="465"/>
      <c r="F99" s="465"/>
      <c r="G99" s="466"/>
      <c r="H99" s="73"/>
    </row>
    <row r="100" spans="1:9" s="138" customFormat="1" ht="15.45" hidden="1" customHeight="1" outlineLevel="1" thickBot="1" x14ac:dyDescent="0.3">
      <c r="A100" s="676"/>
      <c r="B100" s="677"/>
      <c r="C100" s="329"/>
      <c r="D100" s="463"/>
      <c r="E100" s="463"/>
      <c r="F100" s="463"/>
      <c r="G100" s="464"/>
      <c r="H100" s="73"/>
    </row>
    <row r="101" spans="1:9" s="138" customFormat="1" ht="15.45" customHeight="1" collapsed="1" x14ac:dyDescent="0.25">
      <c r="A101" s="421"/>
      <c r="B101" s="421"/>
      <c r="C101" s="421"/>
      <c r="D101" s="421"/>
      <c r="E101" s="421"/>
      <c r="F101" s="421"/>
      <c r="G101" s="421"/>
      <c r="H101" s="73"/>
    </row>
    <row r="102" spans="1:9" ht="19.5" hidden="1" customHeight="1" outlineLevel="1" thickBot="1" x14ac:dyDescent="0.3">
      <c r="A102" s="395" t="s">
        <v>1126</v>
      </c>
      <c r="B102" s="710" t="str">
        <f>IF(ISBLANK(VLOOKUP($A102,$A$26:$B$35,2))=TRUE," ",VLOOKUP($A102,$A$26:$B$35,2))</f>
        <v xml:space="preserve"> </v>
      </c>
      <c r="C102" s="711"/>
      <c r="D102" s="711"/>
      <c r="E102" s="711"/>
      <c r="F102" s="711"/>
      <c r="G102" s="712"/>
      <c r="H102" s="393"/>
    </row>
    <row r="103" spans="1:9" ht="18.75" hidden="1" customHeight="1" outlineLevel="1" x14ac:dyDescent="0.25">
      <c r="A103" s="663" t="str">
        <f>Translations!$B$121</f>
        <v>Target related data verified:</v>
      </c>
      <c r="B103" s="664"/>
      <c r="C103" s="664"/>
      <c r="D103" s="664"/>
      <c r="E103" s="664"/>
      <c r="F103" s="664"/>
      <c r="G103" s="665"/>
      <c r="H103" s="73"/>
    </row>
    <row r="104" spans="1:9" s="137" customFormat="1" ht="34.5" hidden="1" customHeight="1" outlineLevel="1" x14ac:dyDescent="0.25">
      <c r="A104" s="675" t="str">
        <f>Translations!$B$122</f>
        <v>Sub-Installation</v>
      </c>
      <c r="B104" s="519"/>
      <c r="C104" s="426" t="str">
        <f>Translations!$B$124</f>
        <v>Intensity or emissions value</v>
      </c>
      <c r="D104" s="427"/>
      <c r="E104" s="426" t="str">
        <f>Translations!$B$125</f>
        <v>Type of target</v>
      </c>
      <c r="F104" s="427"/>
      <c r="G104" s="416" t="str">
        <f>Translations!$B$126</f>
        <v>Target achieved</v>
      </c>
      <c r="H104" s="73" t="str">
        <f>Translations!$B$127</f>
        <v>&lt;Please insert the relevant data from the report subject to verification and state whether the associated target has been achieved&gt;</v>
      </c>
      <c r="I104" s="138"/>
    </row>
    <row r="105" spans="1:9" s="137" customFormat="1" ht="16.95" hidden="1" customHeight="1" outlineLevel="1" x14ac:dyDescent="0.25">
      <c r="A105" s="673" t="s">
        <v>659</v>
      </c>
      <c r="B105" s="674"/>
      <c r="C105" s="639"/>
      <c r="D105" s="640"/>
      <c r="E105" s="428" t="s">
        <v>659</v>
      </c>
      <c r="F105" s="429"/>
      <c r="G105" s="425" t="s">
        <v>659</v>
      </c>
      <c r="H105" s="515" t="str">
        <f>Translations!$B$128</f>
        <v>IMPORTANT NOTE: A 'verified as satisfactory' or 'verified with comments' opinion CAN ONLY BE GIVEN IF all targets and miilestones for ALL installations included in the report for the reporting period have been achieved</v>
      </c>
      <c r="I105" s="138"/>
    </row>
    <row r="106" spans="1:9" s="137" customFormat="1" ht="16.95" hidden="1" customHeight="1" outlineLevel="1" x14ac:dyDescent="0.25">
      <c r="A106" s="673" t="s">
        <v>659</v>
      </c>
      <c r="B106" s="674"/>
      <c r="C106" s="639"/>
      <c r="D106" s="640"/>
      <c r="E106" s="428" t="s">
        <v>659</v>
      </c>
      <c r="F106" s="429"/>
      <c r="G106" s="425" t="s">
        <v>659</v>
      </c>
      <c r="H106" s="515"/>
      <c r="I106" s="138"/>
    </row>
    <row r="107" spans="1:9" s="137" customFormat="1" ht="16.95" hidden="1" customHeight="1" outlineLevel="1" x14ac:dyDescent="0.25">
      <c r="A107" s="673" t="s">
        <v>659</v>
      </c>
      <c r="B107" s="674"/>
      <c r="C107" s="639"/>
      <c r="D107" s="640"/>
      <c r="E107" s="428" t="s">
        <v>659</v>
      </c>
      <c r="F107" s="429"/>
      <c r="G107" s="425" t="s">
        <v>659</v>
      </c>
      <c r="I107" s="138"/>
    </row>
    <row r="108" spans="1:9" s="137" customFormat="1" ht="16.95" hidden="1" customHeight="1" outlineLevel="1" x14ac:dyDescent="0.25">
      <c r="A108" s="673" t="s">
        <v>659</v>
      </c>
      <c r="B108" s="674"/>
      <c r="C108" s="639"/>
      <c r="D108" s="640"/>
      <c r="E108" s="428" t="s">
        <v>659</v>
      </c>
      <c r="F108" s="429"/>
      <c r="G108" s="425" t="s">
        <v>659</v>
      </c>
      <c r="H108" s="399"/>
      <c r="I108" s="138"/>
    </row>
    <row r="109" spans="1:9" s="137" customFormat="1" ht="16.95" hidden="1" customHeight="1" outlineLevel="1" x14ac:dyDescent="0.25">
      <c r="A109" s="673" t="s">
        <v>659</v>
      </c>
      <c r="B109" s="674"/>
      <c r="C109" s="639"/>
      <c r="D109" s="640"/>
      <c r="E109" s="428" t="s">
        <v>659</v>
      </c>
      <c r="F109" s="429"/>
      <c r="G109" s="425" t="s">
        <v>659</v>
      </c>
      <c r="H109" s="400" t="str">
        <f>Translations!$B$129</f>
        <v>&lt;Please HIDE empty lines that are not being used&gt;</v>
      </c>
      <c r="I109" s="138"/>
    </row>
    <row r="110" spans="1:9" s="137" customFormat="1" ht="16.95" hidden="1" customHeight="1" outlineLevel="1" x14ac:dyDescent="0.25">
      <c r="A110" s="673" t="s">
        <v>659</v>
      </c>
      <c r="B110" s="674"/>
      <c r="C110" s="639"/>
      <c r="D110" s="640"/>
      <c r="E110" s="428" t="s">
        <v>659</v>
      </c>
      <c r="F110" s="429"/>
      <c r="G110" s="425" t="s">
        <v>659</v>
      </c>
      <c r="H110" s="399"/>
      <c r="I110" s="138"/>
    </row>
    <row r="111" spans="1:9" s="137" customFormat="1" ht="16.95" hidden="1" customHeight="1" outlineLevel="1" x14ac:dyDescent="0.25">
      <c r="A111" s="673" t="s">
        <v>659</v>
      </c>
      <c r="B111" s="674"/>
      <c r="C111" s="639"/>
      <c r="D111" s="640"/>
      <c r="E111" s="428" t="s">
        <v>659</v>
      </c>
      <c r="F111" s="429"/>
      <c r="G111" s="425" t="s">
        <v>659</v>
      </c>
      <c r="H111" s="399"/>
      <c r="I111" s="138"/>
    </row>
    <row r="112" spans="1:9" s="137" customFormat="1" ht="16.95" hidden="1" customHeight="1" outlineLevel="1" x14ac:dyDescent="0.25">
      <c r="A112" s="673" t="s">
        <v>659</v>
      </c>
      <c r="B112" s="674"/>
      <c r="C112" s="639"/>
      <c r="D112" s="640"/>
      <c r="E112" s="428" t="s">
        <v>659</v>
      </c>
      <c r="F112" s="429"/>
      <c r="G112" s="425" t="s">
        <v>659</v>
      </c>
      <c r="H112" s="399"/>
      <c r="I112" s="138"/>
    </row>
    <row r="113" spans="1:9" s="137" customFormat="1" ht="16.95" hidden="1" customHeight="1" outlineLevel="1" x14ac:dyDescent="0.25">
      <c r="A113" s="673" t="s">
        <v>659</v>
      </c>
      <c r="B113" s="674"/>
      <c r="C113" s="639"/>
      <c r="D113" s="640"/>
      <c r="E113" s="428" t="s">
        <v>659</v>
      </c>
      <c r="F113" s="429"/>
      <c r="G113" s="425" t="s">
        <v>659</v>
      </c>
      <c r="H113" s="399"/>
      <c r="I113" s="138"/>
    </row>
    <row r="114" spans="1:9" s="137" customFormat="1" ht="16.95" hidden="1" customHeight="1" outlineLevel="1" x14ac:dyDescent="0.25">
      <c r="A114" s="673" t="s">
        <v>659</v>
      </c>
      <c r="B114" s="674"/>
      <c r="C114" s="639"/>
      <c r="D114" s="640"/>
      <c r="E114" s="428" t="s">
        <v>659</v>
      </c>
      <c r="F114" s="429"/>
      <c r="G114" s="425" t="s">
        <v>659</v>
      </c>
      <c r="H114" s="399"/>
      <c r="I114" s="138"/>
    </row>
    <row r="115" spans="1:9" ht="34.5" hidden="1" customHeight="1" outlineLevel="1" x14ac:dyDescent="0.25">
      <c r="A115" s="675" t="str">
        <f>Translations!$B$130</f>
        <v>Milestones  achieved:</v>
      </c>
      <c r="B115" s="519"/>
      <c r="C115" s="642" t="str">
        <f>Translations!$B$131</f>
        <v>The Milestones for the current reporting period as set out in the Climate-Neutrality Plan have been achieved with the exception of the following:</v>
      </c>
      <c r="D115" s="642"/>
      <c r="E115" s="642"/>
      <c r="F115" s="642"/>
      <c r="G115" s="643"/>
      <c r="H115" s="73"/>
    </row>
    <row r="116" spans="1:9" ht="18.75" hidden="1" customHeight="1" outlineLevel="1" x14ac:dyDescent="0.25">
      <c r="A116" s="675"/>
      <c r="B116" s="519"/>
      <c r="C116" s="387" t="str">
        <f>Translations!$B$132</f>
        <v>Milestone Ref #</v>
      </c>
      <c r="D116" s="519" t="str">
        <f>Translations!$B$133</f>
        <v>Comments</v>
      </c>
      <c r="E116" s="519"/>
      <c r="F116" s="519"/>
      <c r="G116" s="520"/>
      <c r="H116" s="73"/>
    </row>
    <row r="117" spans="1:9" ht="15.45" hidden="1" customHeight="1" outlineLevel="1" x14ac:dyDescent="0.25">
      <c r="A117" s="675"/>
      <c r="B117" s="519"/>
      <c r="C117" s="260"/>
      <c r="D117" s="465"/>
      <c r="E117" s="465"/>
      <c r="F117" s="465"/>
      <c r="G117" s="466"/>
      <c r="H117" s="434" t="str">
        <f>Translations!$B$134</f>
        <v>&lt; Insert the reference number for any milestone NOT achieved, and add a brief comment on the reason why the Milestone has not been met&gt;</v>
      </c>
    </row>
    <row r="118" spans="1:9" ht="15.45" hidden="1" customHeight="1" outlineLevel="1" x14ac:dyDescent="0.25">
      <c r="A118" s="675"/>
      <c r="B118" s="519"/>
      <c r="C118" s="260"/>
      <c r="D118" s="465"/>
      <c r="E118" s="465"/>
      <c r="F118" s="465"/>
      <c r="G118" s="466"/>
      <c r="H118" s="434"/>
    </row>
    <row r="119" spans="1:9" ht="15.45" hidden="1" customHeight="1" outlineLevel="1" x14ac:dyDescent="0.25">
      <c r="A119" s="675"/>
      <c r="B119" s="519"/>
      <c r="C119" s="260"/>
      <c r="D119" s="465"/>
      <c r="E119" s="465"/>
      <c r="F119" s="465"/>
      <c r="G119" s="466"/>
      <c r="H119" s="73"/>
    </row>
    <row r="120" spans="1:9" ht="15.45" hidden="1" customHeight="1" outlineLevel="1" x14ac:dyDescent="0.25">
      <c r="A120" s="675"/>
      <c r="B120" s="519"/>
      <c r="C120" s="260"/>
      <c r="D120" s="465"/>
      <c r="E120" s="465"/>
      <c r="F120" s="465"/>
      <c r="G120" s="466"/>
      <c r="H120" s="73"/>
    </row>
    <row r="121" spans="1:9" s="138" customFormat="1" ht="15.45" hidden="1" customHeight="1" outlineLevel="1" thickBot="1" x14ac:dyDescent="0.3">
      <c r="A121" s="676"/>
      <c r="B121" s="677"/>
      <c r="C121" s="329"/>
      <c r="D121" s="463"/>
      <c r="E121" s="463"/>
      <c r="F121" s="463"/>
      <c r="G121" s="464"/>
      <c r="H121" s="73"/>
    </row>
    <row r="122" spans="1:9" s="138" customFormat="1" ht="15.45" customHeight="1" collapsed="1" x14ac:dyDescent="0.25">
      <c r="A122" s="421"/>
      <c r="B122" s="421"/>
      <c r="C122" s="421"/>
      <c r="D122" s="421"/>
      <c r="E122" s="421"/>
      <c r="F122" s="421"/>
      <c r="G122" s="421"/>
      <c r="H122" s="73"/>
    </row>
    <row r="123" spans="1:9" ht="19.5" hidden="1" customHeight="1" outlineLevel="1" thickBot="1" x14ac:dyDescent="0.3">
      <c r="A123" s="395" t="s">
        <v>1127</v>
      </c>
      <c r="B123" s="710" t="str">
        <f>IF(ISBLANK(VLOOKUP($A123,$A$26:$B$35,2))=TRUE," ",VLOOKUP($A123,$A$26:$B$35,2))</f>
        <v xml:space="preserve"> </v>
      </c>
      <c r="C123" s="711"/>
      <c r="D123" s="711"/>
      <c r="E123" s="711"/>
      <c r="F123" s="711"/>
      <c r="G123" s="712"/>
      <c r="H123" s="393"/>
    </row>
    <row r="124" spans="1:9" ht="18.75" hidden="1" customHeight="1" outlineLevel="1" x14ac:dyDescent="0.25">
      <c r="A124" s="663" t="str">
        <f>Translations!$B$121</f>
        <v>Target related data verified:</v>
      </c>
      <c r="B124" s="664"/>
      <c r="C124" s="664"/>
      <c r="D124" s="664"/>
      <c r="E124" s="664"/>
      <c r="F124" s="664"/>
      <c r="G124" s="665"/>
      <c r="H124" s="73"/>
    </row>
    <row r="125" spans="1:9" s="137" customFormat="1" ht="34.5" hidden="1" customHeight="1" outlineLevel="1" x14ac:dyDescent="0.25">
      <c r="A125" s="675" t="str">
        <f>Translations!$B$122</f>
        <v>Sub-Installation</v>
      </c>
      <c r="B125" s="519"/>
      <c r="C125" s="426" t="str">
        <f>Translations!$B$124</f>
        <v>Intensity or emissions value</v>
      </c>
      <c r="D125" s="427"/>
      <c r="E125" s="426" t="str">
        <f>Translations!$B$125</f>
        <v>Type of target</v>
      </c>
      <c r="F125" s="427"/>
      <c r="G125" s="416" t="str">
        <f>Translations!$B$126</f>
        <v>Target achieved</v>
      </c>
      <c r="H125" s="73" t="str">
        <f>Translations!$B$127</f>
        <v>&lt;Please insert the relevant data from the report subject to verification and state whether the associated target has been achieved&gt;</v>
      </c>
      <c r="I125" s="138"/>
    </row>
    <row r="126" spans="1:9" s="137" customFormat="1" ht="16.95" hidden="1" customHeight="1" outlineLevel="1" x14ac:dyDescent="0.25">
      <c r="A126" s="673" t="s">
        <v>659</v>
      </c>
      <c r="B126" s="674"/>
      <c r="C126" s="639"/>
      <c r="D126" s="640"/>
      <c r="E126" s="428" t="s">
        <v>659</v>
      </c>
      <c r="F126" s="429"/>
      <c r="G126" s="425" t="s">
        <v>659</v>
      </c>
      <c r="H126" s="515" t="str">
        <f>Translations!$B$128</f>
        <v>IMPORTANT NOTE: A 'verified as satisfactory' or 'verified with comments' opinion CAN ONLY BE GIVEN IF all targets and miilestones for ALL installations included in the report for the reporting period have been achieved</v>
      </c>
      <c r="I126" s="138"/>
    </row>
    <row r="127" spans="1:9" s="137" customFormat="1" ht="16.95" hidden="1" customHeight="1" outlineLevel="1" x14ac:dyDescent="0.25">
      <c r="A127" s="673" t="s">
        <v>659</v>
      </c>
      <c r="B127" s="674"/>
      <c r="C127" s="639"/>
      <c r="D127" s="640"/>
      <c r="E127" s="428" t="s">
        <v>659</v>
      </c>
      <c r="F127" s="429"/>
      <c r="G127" s="425" t="s">
        <v>659</v>
      </c>
      <c r="H127" s="515"/>
      <c r="I127" s="138"/>
    </row>
    <row r="128" spans="1:9" s="137" customFormat="1" ht="16.95" hidden="1" customHeight="1" outlineLevel="1" x14ac:dyDescent="0.25">
      <c r="A128" s="673" t="s">
        <v>659</v>
      </c>
      <c r="B128" s="674"/>
      <c r="C128" s="639"/>
      <c r="D128" s="640"/>
      <c r="E128" s="428" t="s">
        <v>659</v>
      </c>
      <c r="F128" s="429"/>
      <c r="G128" s="425" t="s">
        <v>659</v>
      </c>
      <c r="I128" s="138"/>
    </row>
    <row r="129" spans="1:9" s="137" customFormat="1" ht="16.95" hidden="1" customHeight="1" outlineLevel="1" x14ac:dyDescent="0.25">
      <c r="A129" s="673" t="s">
        <v>659</v>
      </c>
      <c r="B129" s="674"/>
      <c r="C129" s="639"/>
      <c r="D129" s="640"/>
      <c r="E129" s="428" t="s">
        <v>659</v>
      </c>
      <c r="F129" s="429"/>
      <c r="G129" s="425" t="s">
        <v>659</v>
      </c>
      <c r="H129" s="399"/>
      <c r="I129" s="138"/>
    </row>
    <row r="130" spans="1:9" s="137" customFormat="1" ht="16.95" hidden="1" customHeight="1" outlineLevel="1" x14ac:dyDescent="0.25">
      <c r="A130" s="673" t="s">
        <v>659</v>
      </c>
      <c r="B130" s="674"/>
      <c r="C130" s="639"/>
      <c r="D130" s="640"/>
      <c r="E130" s="428" t="s">
        <v>659</v>
      </c>
      <c r="F130" s="429"/>
      <c r="G130" s="425" t="s">
        <v>659</v>
      </c>
      <c r="H130" s="400" t="str">
        <f>Translations!$B$129</f>
        <v>&lt;Please HIDE empty lines that are not being used&gt;</v>
      </c>
      <c r="I130" s="138"/>
    </row>
    <row r="131" spans="1:9" s="137" customFormat="1" ht="16.95" hidden="1" customHeight="1" outlineLevel="1" x14ac:dyDescent="0.25">
      <c r="A131" s="673" t="s">
        <v>659</v>
      </c>
      <c r="B131" s="674"/>
      <c r="C131" s="639"/>
      <c r="D131" s="640"/>
      <c r="E131" s="428" t="s">
        <v>659</v>
      </c>
      <c r="F131" s="429"/>
      <c r="G131" s="425" t="s">
        <v>659</v>
      </c>
      <c r="H131" s="399"/>
      <c r="I131" s="138"/>
    </row>
    <row r="132" spans="1:9" s="137" customFormat="1" ht="16.95" hidden="1" customHeight="1" outlineLevel="1" x14ac:dyDescent="0.25">
      <c r="A132" s="673" t="s">
        <v>659</v>
      </c>
      <c r="B132" s="674"/>
      <c r="C132" s="639"/>
      <c r="D132" s="640"/>
      <c r="E132" s="428" t="s">
        <v>659</v>
      </c>
      <c r="F132" s="429"/>
      <c r="G132" s="425" t="s">
        <v>659</v>
      </c>
      <c r="H132" s="399"/>
      <c r="I132" s="138"/>
    </row>
    <row r="133" spans="1:9" s="137" customFormat="1" ht="16.95" hidden="1" customHeight="1" outlineLevel="1" x14ac:dyDescent="0.25">
      <c r="A133" s="673" t="s">
        <v>659</v>
      </c>
      <c r="B133" s="674"/>
      <c r="C133" s="639"/>
      <c r="D133" s="640"/>
      <c r="E133" s="428" t="s">
        <v>659</v>
      </c>
      <c r="F133" s="429"/>
      <c r="G133" s="425" t="s">
        <v>659</v>
      </c>
      <c r="H133" s="399"/>
      <c r="I133" s="138"/>
    </row>
    <row r="134" spans="1:9" s="137" customFormat="1" ht="16.95" hidden="1" customHeight="1" outlineLevel="1" x14ac:dyDescent="0.25">
      <c r="A134" s="673" t="s">
        <v>659</v>
      </c>
      <c r="B134" s="674"/>
      <c r="C134" s="639"/>
      <c r="D134" s="640"/>
      <c r="E134" s="428" t="s">
        <v>659</v>
      </c>
      <c r="F134" s="429"/>
      <c r="G134" s="425" t="s">
        <v>659</v>
      </c>
      <c r="H134" s="399"/>
      <c r="I134" s="138"/>
    </row>
    <row r="135" spans="1:9" s="137" customFormat="1" ht="16.95" hidden="1" customHeight="1" outlineLevel="1" x14ac:dyDescent="0.25">
      <c r="A135" s="673" t="s">
        <v>659</v>
      </c>
      <c r="B135" s="674"/>
      <c r="C135" s="639"/>
      <c r="D135" s="640"/>
      <c r="E135" s="428" t="s">
        <v>659</v>
      </c>
      <c r="F135" s="429"/>
      <c r="G135" s="425" t="s">
        <v>659</v>
      </c>
      <c r="H135" s="399"/>
      <c r="I135" s="138"/>
    </row>
    <row r="136" spans="1:9" ht="34.5" hidden="1" customHeight="1" outlineLevel="1" x14ac:dyDescent="0.25">
      <c r="A136" s="675" t="str">
        <f>Translations!$B$130</f>
        <v>Milestones  achieved:</v>
      </c>
      <c r="B136" s="519"/>
      <c r="C136" s="642" t="str">
        <f>Translations!$B$131</f>
        <v>The Milestones for the current reporting period as set out in the Climate-Neutrality Plan have been achieved with the exception of the following:</v>
      </c>
      <c r="D136" s="642"/>
      <c r="E136" s="642"/>
      <c r="F136" s="642"/>
      <c r="G136" s="643"/>
      <c r="H136" s="73"/>
    </row>
    <row r="137" spans="1:9" ht="18.75" hidden="1" customHeight="1" outlineLevel="1" x14ac:dyDescent="0.25">
      <c r="A137" s="675"/>
      <c r="B137" s="519"/>
      <c r="C137" s="387" t="str">
        <f>Translations!$B$132</f>
        <v>Milestone Ref #</v>
      </c>
      <c r="D137" s="519" t="str">
        <f>Translations!$B$133</f>
        <v>Comments</v>
      </c>
      <c r="E137" s="519"/>
      <c r="F137" s="519"/>
      <c r="G137" s="520"/>
      <c r="H137" s="73"/>
    </row>
    <row r="138" spans="1:9" ht="15.45" hidden="1" customHeight="1" outlineLevel="1" x14ac:dyDescent="0.25">
      <c r="A138" s="675"/>
      <c r="B138" s="519"/>
      <c r="C138" s="260"/>
      <c r="D138" s="465"/>
      <c r="E138" s="465"/>
      <c r="F138" s="465"/>
      <c r="G138" s="466"/>
      <c r="H138" s="434" t="str">
        <f>Translations!$B$134</f>
        <v>&lt; Insert the reference number for any milestone NOT achieved, and add a brief comment on the reason why the Milestone has not been met&gt;</v>
      </c>
    </row>
    <row r="139" spans="1:9" ht="15.45" hidden="1" customHeight="1" outlineLevel="1" x14ac:dyDescent="0.25">
      <c r="A139" s="675"/>
      <c r="B139" s="519"/>
      <c r="C139" s="260"/>
      <c r="D139" s="465"/>
      <c r="E139" s="465"/>
      <c r="F139" s="465"/>
      <c r="G139" s="466"/>
      <c r="H139" s="434"/>
    </row>
    <row r="140" spans="1:9" ht="15.45" hidden="1" customHeight="1" outlineLevel="1" x14ac:dyDescent="0.25">
      <c r="A140" s="675"/>
      <c r="B140" s="519"/>
      <c r="C140" s="260"/>
      <c r="D140" s="465"/>
      <c r="E140" s="465"/>
      <c r="F140" s="465"/>
      <c r="G140" s="466"/>
      <c r="H140" s="73"/>
    </row>
    <row r="141" spans="1:9" ht="15.45" hidden="1" customHeight="1" outlineLevel="1" x14ac:dyDescent="0.25">
      <c r="A141" s="675"/>
      <c r="B141" s="519"/>
      <c r="C141" s="260"/>
      <c r="D141" s="465"/>
      <c r="E141" s="465"/>
      <c r="F141" s="465"/>
      <c r="G141" s="466"/>
      <c r="H141" s="73"/>
    </row>
    <row r="142" spans="1:9" s="138" customFormat="1" ht="15.3" hidden="1" customHeight="1" outlineLevel="1" thickBot="1" x14ac:dyDescent="0.3">
      <c r="A142" s="676"/>
      <c r="B142" s="677"/>
      <c r="C142" s="329"/>
      <c r="D142" s="463"/>
      <c r="E142" s="463"/>
      <c r="F142" s="463"/>
      <c r="G142" s="464"/>
      <c r="H142" s="73"/>
    </row>
    <row r="143" spans="1:9" s="138" customFormat="1" ht="15.45" customHeight="1" collapsed="1" x14ac:dyDescent="0.25">
      <c r="A143" s="421"/>
      <c r="B143" s="421"/>
      <c r="C143" s="421"/>
      <c r="D143" s="421"/>
      <c r="E143" s="421"/>
      <c r="F143" s="421"/>
      <c r="G143" s="421"/>
      <c r="H143" s="73"/>
    </row>
    <row r="144" spans="1:9" ht="19.5" hidden="1" customHeight="1" outlineLevel="1" thickBot="1" x14ac:dyDescent="0.3">
      <c r="A144" s="395" t="s">
        <v>1128</v>
      </c>
      <c r="B144" s="710" t="str">
        <f>IF(ISBLANK(VLOOKUP($A144,$A$26:$B$35,2))=TRUE," ",VLOOKUP($A144,$A$26:$B$35,2))</f>
        <v xml:space="preserve"> </v>
      </c>
      <c r="C144" s="711"/>
      <c r="D144" s="711"/>
      <c r="E144" s="711"/>
      <c r="F144" s="711"/>
      <c r="G144" s="712"/>
      <c r="H144" s="393"/>
    </row>
    <row r="145" spans="1:9" ht="18.75" hidden="1" customHeight="1" outlineLevel="1" x14ac:dyDescent="0.25">
      <c r="A145" s="663" t="str">
        <f>Translations!$B$121</f>
        <v>Target related data verified:</v>
      </c>
      <c r="B145" s="664"/>
      <c r="C145" s="664"/>
      <c r="D145" s="664"/>
      <c r="E145" s="664"/>
      <c r="F145" s="664"/>
      <c r="G145" s="665"/>
      <c r="H145" s="73"/>
    </row>
    <row r="146" spans="1:9" s="137" customFormat="1" ht="34.5" hidden="1" customHeight="1" outlineLevel="1" x14ac:dyDescent="0.25">
      <c r="A146" s="675" t="str">
        <f>Translations!$B$122</f>
        <v>Sub-Installation</v>
      </c>
      <c r="B146" s="519"/>
      <c r="C146" s="426" t="str">
        <f>Translations!$B$124</f>
        <v>Intensity or emissions value</v>
      </c>
      <c r="D146" s="427"/>
      <c r="E146" s="426" t="str">
        <f>Translations!$B$125</f>
        <v>Type of target</v>
      </c>
      <c r="F146" s="427"/>
      <c r="G146" s="416" t="str">
        <f>Translations!$B$126</f>
        <v>Target achieved</v>
      </c>
      <c r="H146" s="73" t="str">
        <f>Translations!$B$127</f>
        <v>&lt;Please insert the relevant data from the report subject to verification and state whether the associated target has been achieved&gt;</v>
      </c>
      <c r="I146" s="138"/>
    </row>
    <row r="147" spans="1:9" s="137" customFormat="1" ht="16.95" hidden="1" customHeight="1" outlineLevel="1" x14ac:dyDescent="0.25">
      <c r="A147" s="673" t="s">
        <v>659</v>
      </c>
      <c r="B147" s="674"/>
      <c r="C147" s="639"/>
      <c r="D147" s="640"/>
      <c r="E147" s="428" t="s">
        <v>659</v>
      </c>
      <c r="F147" s="429"/>
      <c r="G147" s="425" t="s">
        <v>659</v>
      </c>
      <c r="H147" s="515" t="str">
        <f>Translations!$B$128</f>
        <v>IMPORTANT NOTE: A 'verified as satisfactory' or 'verified with comments' opinion CAN ONLY BE GIVEN IF all targets and miilestones for ALL installations included in the report for the reporting period have been achieved</v>
      </c>
      <c r="I147" s="138"/>
    </row>
    <row r="148" spans="1:9" s="137" customFormat="1" ht="16.95" hidden="1" customHeight="1" outlineLevel="1" x14ac:dyDescent="0.25">
      <c r="A148" s="673" t="s">
        <v>659</v>
      </c>
      <c r="B148" s="674"/>
      <c r="C148" s="639"/>
      <c r="D148" s="640"/>
      <c r="E148" s="428" t="s">
        <v>659</v>
      </c>
      <c r="F148" s="429"/>
      <c r="G148" s="425" t="s">
        <v>659</v>
      </c>
      <c r="H148" s="515"/>
      <c r="I148" s="138"/>
    </row>
    <row r="149" spans="1:9" s="137" customFormat="1" ht="16.95" hidden="1" customHeight="1" outlineLevel="1" x14ac:dyDescent="0.25">
      <c r="A149" s="673" t="s">
        <v>659</v>
      </c>
      <c r="B149" s="674"/>
      <c r="C149" s="639"/>
      <c r="D149" s="640"/>
      <c r="E149" s="428" t="s">
        <v>659</v>
      </c>
      <c r="F149" s="429"/>
      <c r="G149" s="425" t="s">
        <v>659</v>
      </c>
      <c r="I149" s="138"/>
    </row>
    <row r="150" spans="1:9" s="137" customFormat="1" ht="16.95" hidden="1" customHeight="1" outlineLevel="1" x14ac:dyDescent="0.25">
      <c r="A150" s="673" t="s">
        <v>659</v>
      </c>
      <c r="B150" s="674"/>
      <c r="C150" s="639"/>
      <c r="D150" s="640"/>
      <c r="E150" s="428" t="s">
        <v>659</v>
      </c>
      <c r="F150" s="429"/>
      <c r="G150" s="425" t="s">
        <v>659</v>
      </c>
      <c r="H150" s="399"/>
      <c r="I150" s="138"/>
    </row>
    <row r="151" spans="1:9" s="137" customFormat="1" ht="16.95" hidden="1" customHeight="1" outlineLevel="1" x14ac:dyDescent="0.25">
      <c r="A151" s="673" t="s">
        <v>659</v>
      </c>
      <c r="B151" s="674"/>
      <c r="C151" s="639"/>
      <c r="D151" s="640"/>
      <c r="E151" s="428" t="s">
        <v>659</v>
      </c>
      <c r="F151" s="429"/>
      <c r="G151" s="425" t="s">
        <v>659</v>
      </c>
      <c r="H151" s="400" t="str">
        <f>Translations!$B$129</f>
        <v>&lt;Please HIDE empty lines that are not being used&gt;</v>
      </c>
      <c r="I151" s="138"/>
    </row>
    <row r="152" spans="1:9" s="137" customFormat="1" ht="16.95" hidden="1" customHeight="1" outlineLevel="1" x14ac:dyDescent="0.25">
      <c r="A152" s="673" t="s">
        <v>659</v>
      </c>
      <c r="B152" s="674"/>
      <c r="C152" s="639"/>
      <c r="D152" s="640"/>
      <c r="E152" s="428" t="s">
        <v>659</v>
      </c>
      <c r="F152" s="429"/>
      <c r="G152" s="425" t="s">
        <v>659</v>
      </c>
      <c r="H152" s="399"/>
      <c r="I152" s="138"/>
    </row>
    <row r="153" spans="1:9" s="137" customFormat="1" ht="16.95" hidden="1" customHeight="1" outlineLevel="1" x14ac:dyDescent="0.25">
      <c r="A153" s="673" t="s">
        <v>659</v>
      </c>
      <c r="B153" s="674"/>
      <c r="C153" s="639"/>
      <c r="D153" s="640"/>
      <c r="E153" s="428" t="s">
        <v>659</v>
      </c>
      <c r="F153" s="429"/>
      <c r="G153" s="425" t="s">
        <v>659</v>
      </c>
      <c r="H153" s="399"/>
      <c r="I153" s="138"/>
    </row>
    <row r="154" spans="1:9" s="137" customFormat="1" ht="16.95" hidden="1" customHeight="1" outlineLevel="1" x14ac:dyDescent="0.25">
      <c r="A154" s="673" t="s">
        <v>659</v>
      </c>
      <c r="B154" s="674"/>
      <c r="C154" s="639"/>
      <c r="D154" s="640"/>
      <c r="E154" s="428" t="s">
        <v>659</v>
      </c>
      <c r="F154" s="429"/>
      <c r="G154" s="425" t="s">
        <v>659</v>
      </c>
      <c r="H154" s="399"/>
      <c r="I154" s="138"/>
    </row>
    <row r="155" spans="1:9" s="137" customFormat="1" ht="16.95" hidden="1" customHeight="1" outlineLevel="1" x14ac:dyDescent="0.25">
      <c r="A155" s="673" t="s">
        <v>659</v>
      </c>
      <c r="B155" s="674"/>
      <c r="C155" s="639"/>
      <c r="D155" s="640"/>
      <c r="E155" s="428" t="s">
        <v>659</v>
      </c>
      <c r="F155" s="429"/>
      <c r="G155" s="425" t="s">
        <v>659</v>
      </c>
      <c r="H155" s="399"/>
      <c r="I155" s="138"/>
    </row>
    <row r="156" spans="1:9" s="137" customFormat="1" ht="16.95" hidden="1" customHeight="1" outlineLevel="1" x14ac:dyDescent="0.25">
      <c r="A156" s="673" t="s">
        <v>659</v>
      </c>
      <c r="B156" s="674"/>
      <c r="C156" s="639"/>
      <c r="D156" s="640"/>
      <c r="E156" s="428" t="s">
        <v>659</v>
      </c>
      <c r="F156" s="429"/>
      <c r="G156" s="425" t="s">
        <v>659</v>
      </c>
      <c r="H156" s="399"/>
      <c r="I156" s="138"/>
    </row>
    <row r="157" spans="1:9" ht="34.5" hidden="1" customHeight="1" outlineLevel="1" x14ac:dyDescent="0.25">
      <c r="A157" s="675" t="str">
        <f>Translations!$B$130</f>
        <v>Milestones  achieved:</v>
      </c>
      <c r="B157" s="519"/>
      <c r="C157" s="642" t="str">
        <f>Translations!$B$131</f>
        <v>The Milestones for the current reporting period as set out in the Climate-Neutrality Plan have been achieved with the exception of the following:</v>
      </c>
      <c r="D157" s="642"/>
      <c r="E157" s="642"/>
      <c r="F157" s="642"/>
      <c r="G157" s="643"/>
      <c r="H157" s="73"/>
    </row>
    <row r="158" spans="1:9" ht="18.75" hidden="1" customHeight="1" outlineLevel="1" x14ac:dyDescent="0.25">
      <c r="A158" s="675"/>
      <c r="B158" s="519"/>
      <c r="C158" s="387" t="str">
        <f>Translations!$B$132</f>
        <v>Milestone Ref #</v>
      </c>
      <c r="D158" s="519" t="str">
        <f>Translations!$B$133</f>
        <v>Comments</v>
      </c>
      <c r="E158" s="519"/>
      <c r="F158" s="519"/>
      <c r="G158" s="520"/>
      <c r="H158" s="73"/>
    </row>
    <row r="159" spans="1:9" ht="15.45" hidden="1" customHeight="1" outlineLevel="1" x14ac:dyDescent="0.25">
      <c r="A159" s="675"/>
      <c r="B159" s="519"/>
      <c r="C159" s="260"/>
      <c r="D159" s="465"/>
      <c r="E159" s="465"/>
      <c r="F159" s="465"/>
      <c r="G159" s="466"/>
      <c r="H159" s="434" t="str">
        <f>Translations!$B$134</f>
        <v>&lt; Insert the reference number for any milestone NOT achieved, and add a brief comment on the reason why the Milestone has not been met&gt;</v>
      </c>
    </row>
    <row r="160" spans="1:9" ht="15.45" hidden="1" customHeight="1" outlineLevel="1" x14ac:dyDescent="0.25">
      <c r="A160" s="675"/>
      <c r="B160" s="519"/>
      <c r="C160" s="260"/>
      <c r="D160" s="465"/>
      <c r="E160" s="465"/>
      <c r="F160" s="465"/>
      <c r="G160" s="466"/>
      <c r="H160" s="434"/>
    </row>
    <row r="161" spans="1:9" ht="15.45" hidden="1" customHeight="1" outlineLevel="1" x14ac:dyDescent="0.25">
      <c r="A161" s="675"/>
      <c r="B161" s="519"/>
      <c r="C161" s="260"/>
      <c r="D161" s="465"/>
      <c r="E161" s="465"/>
      <c r="F161" s="465"/>
      <c r="G161" s="466"/>
      <c r="H161" s="73"/>
    </row>
    <row r="162" spans="1:9" ht="15.45" hidden="1" customHeight="1" outlineLevel="1" x14ac:dyDescent="0.25">
      <c r="A162" s="675"/>
      <c r="B162" s="519"/>
      <c r="C162" s="260"/>
      <c r="D162" s="465"/>
      <c r="E162" s="465"/>
      <c r="F162" s="465"/>
      <c r="G162" s="466"/>
      <c r="H162" s="73"/>
    </row>
    <row r="163" spans="1:9" s="138" customFormat="1" ht="15.3" hidden="1" customHeight="1" outlineLevel="1" thickBot="1" x14ac:dyDescent="0.3">
      <c r="A163" s="676"/>
      <c r="B163" s="677"/>
      <c r="C163" s="329"/>
      <c r="D163" s="463"/>
      <c r="E163" s="463"/>
      <c r="F163" s="463"/>
      <c r="G163" s="464"/>
      <c r="H163" s="73"/>
    </row>
    <row r="164" spans="1:9" s="138" customFormat="1" ht="15.45" customHeight="1" collapsed="1" x14ac:dyDescent="0.25">
      <c r="A164" s="421"/>
      <c r="B164" s="421"/>
      <c r="C164" s="421"/>
      <c r="D164" s="421"/>
      <c r="E164" s="421"/>
      <c r="F164" s="421"/>
      <c r="G164" s="421"/>
      <c r="H164" s="73"/>
    </row>
    <row r="165" spans="1:9" ht="19.5" hidden="1" customHeight="1" outlineLevel="1" thickBot="1" x14ac:dyDescent="0.3">
      <c r="A165" s="395" t="s">
        <v>1129</v>
      </c>
      <c r="B165" s="710" t="str">
        <f>IF(ISBLANK(VLOOKUP($A165,$A$26:$B$35,2))=TRUE," ",VLOOKUP($A165,$A$26:$B$35,2))</f>
        <v xml:space="preserve"> </v>
      </c>
      <c r="C165" s="711"/>
      <c r="D165" s="711"/>
      <c r="E165" s="711"/>
      <c r="F165" s="711"/>
      <c r="G165" s="712"/>
      <c r="H165" s="393"/>
    </row>
    <row r="166" spans="1:9" ht="18.75" hidden="1" customHeight="1" outlineLevel="1" x14ac:dyDescent="0.25">
      <c r="A166" s="663" t="str">
        <f>Translations!$B$121</f>
        <v>Target related data verified:</v>
      </c>
      <c r="B166" s="664"/>
      <c r="C166" s="664"/>
      <c r="D166" s="664"/>
      <c r="E166" s="664"/>
      <c r="F166" s="664"/>
      <c r="G166" s="665"/>
      <c r="H166" s="73"/>
    </row>
    <row r="167" spans="1:9" s="137" customFormat="1" ht="34.5" hidden="1" customHeight="1" outlineLevel="1" x14ac:dyDescent="0.25">
      <c r="A167" s="675" t="str">
        <f>Translations!$B$122</f>
        <v>Sub-Installation</v>
      </c>
      <c r="B167" s="519"/>
      <c r="C167" s="426" t="str">
        <f>Translations!$B$124</f>
        <v>Intensity or emissions value</v>
      </c>
      <c r="D167" s="427"/>
      <c r="E167" s="426" t="str">
        <f>Translations!$B$125</f>
        <v>Type of target</v>
      </c>
      <c r="F167" s="427"/>
      <c r="G167" s="416" t="str">
        <f>Translations!$B$126</f>
        <v>Target achieved</v>
      </c>
      <c r="H167" s="73" t="str">
        <f>Translations!$B$127</f>
        <v>&lt;Please insert the relevant data from the report subject to verification and state whether the associated target has been achieved&gt;</v>
      </c>
      <c r="I167" s="138"/>
    </row>
    <row r="168" spans="1:9" s="137" customFormat="1" ht="16.95" hidden="1" customHeight="1" outlineLevel="1" x14ac:dyDescent="0.25">
      <c r="A168" s="673" t="s">
        <v>659</v>
      </c>
      <c r="B168" s="674"/>
      <c r="C168" s="639"/>
      <c r="D168" s="640"/>
      <c r="E168" s="428" t="s">
        <v>659</v>
      </c>
      <c r="F168" s="429"/>
      <c r="G168" s="425" t="s">
        <v>659</v>
      </c>
      <c r="H168" s="515" t="str">
        <f>Translations!$B$128</f>
        <v>IMPORTANT NOTE: A 'verified as satisfactory' or 'verified with comments' opinion CAN ONLY BE GIVEN IF all targets and miilestones for ALL installations included in the report for the reporting period have been achieved</v>
      </c>
      <c r="I168" s="138"/>
    </row>
    <row r="169" spans="1:9" s="137" customFormat="1" ht="16.95" hidden="1" customHeight="1" outlineLevel="1" x14ac:dyDescent="0.25">
      <c r="A169" s="673" t="s">
        <v>659</v>
      </c>
      <c r="B169" s="674"/>
      <c r="C169" s="639"/>
      <c r="D169" s="640"/>
      <c r="E169" s="428" t="s">
        <v>659</v>
      </c>
      <c r="F169" s="429"/>
      <c r="G169" s="425" t="s">
        <v>659</v>
      </c>
      <c r="H169" s="515"/>
      <c r="I169" s="138"/>
    </row>
    <row r="170" spans="1:9" s="137" customFormat="1" ht="16.95" hidden="1" customHeight="1" outlineLevel="1" x14ac:dyDescent="0.25">
      <c r="A170" s="673" t="s">
        <v>659</v>
      </c>
      <c r="B170" s="674"/>
      <c r="C170" s="639"/>
      <c r="D170" s="640"/>
      <c r="E170" s="428" t="s">
        <v>659</v>
      </c>
      <c r="F170" s="429"/>
      <c r="G170" s="425" t="s">
        <v>659</v>
      </c>
      <c r="I170" s="138"/>
    </row>
    <row r="171" spans="1:9" s="137" customFormat="1" ht="16.95" hidden="1" customHeight="1" outlineLevel="1" x14ac:dyDescent="0.25">
      <c r="A171" s="673" t="s">
        <v>659</v>
      </c>
      <c r="B171" s="674"/>
      <c r="C171" s="639"/>
      <c r="D171" s="640"/>
      <c r="E171" s="428" t="s">
        <v>659</v>
      </c>
      <c r="F171" s="429"/>
      <c r="G171" s="425" t="s">
        <v>659</v>
      </c>
      <c r="H171" s="399"/>
      <c r="I171" s="138"/>
    </row>
    <row r="172" spans="1:9" s="137" customFormat="1" ht="16.95" hidden="1" customHeight="1" outlineLevel="1" x14ac:dyDescent="0.25">
      <c r="A172" s="673" t="s">
        <v>659</v>
      </c>
      <c r="B172" s="674"/>
      <c r="C172" s="639"/>
      <c r="D172" s="640"/>
      <c r="E172" s="428" t="s">
        <v>659</v>
      </c>
      <c r="F172" s="429"/>
      <c r="G172" s="425" t="s">
        <v>659</v>
      </c>
      <c r="H172" s="400" t="str">
        <f>Translations!$B$129</f>
        <v>&lt;Please HIDE empty lines that are not being used&gt;</v>
      </c>
      <c r="I172" s="138"/>
    </row>
    <row r="173" spans="1:9" s="137" customFormat="1" ht="16.95" hidden="1" customHeight="1" outlineLevel="1" x14ac:dyDescent="0.25">
      <c r="A173" s="673" t="s">
        <v>659</v>
      </c>
      <c r="B173" s="674"/>
      <c r="C173" s="639"/>
      <c r="D173" s="640"/>
      <c r="E173" s="428" t="s">
        <v>659</v>
      </c>
      <c r="F173" s="429"/>
      <c r="G173" s="425" t="s">
        <v>659</v>
      </c>
      <c r="H173" s="399"/>
      <c r="I173" s="138"/>
    </row>
    <row r="174" spans="1:9" s="137" customFormat="1" ht="16.95" hidden="1" customHeight="1" outlineLevel="1" x14ac:dyDescent="0.25">
      <c r="A174" s="673" t="s">
        <v>659</v>
      </c>
      <c r="B174" s="674"/>
      <c r="C174" s="639"/>
      <c r="D174" s="640"/>
      <c r="E174" s="428" t="s">
        <v>659</v>
      </c>
      <c r="F174" s="429"/>
      <c r="G174" s="425" t="s">
        <v>659</v>
      </c>
      <c r="H174" s="399"/>
      <c r="I174" s="138"/>
    </row>
    <row r="175" spans="1:9" s="137" customFormat="1" ht="16.95" hidden="1" customHeight="1" outlineLevel="1" x14ac:dyDescent="0.25">
      <c r="A175" s="673" t="s">
        <v>659</v>
      </c>
      <c r="B175" s="674"/>
      <c r="C175" s="639"/>
      <c r="D175" s="640"/>
      <c r="E175" s="428" t="s">
        <v>659</v>
      </c>
      <c r="F175" s="429"/>
      <c r="G175" s="425" t="s">
        <v>659</v>
      </c>
      <c r="H175" s="399"/>
      <c r="I175" s="138"/>
    </row>
    <row r="176" spans="1:9" s="137" customFormat="1" ht="16.95" hidden="1" customHeight="1" outlineLevel="1" x14ac:dyDescent="0.25">
      <c r="A176" s="673" t="s">
        <v>659</v>
      </c>
      <c r="B176" s="674"/>
      <c r="C176" s="639"/>
      <c r="D176" s="640"/>
      <c r="E176" s="428" t="s">
        <v>659</v>
      </c>
      <c r="F176" s="429"/>
      <c r="G176" s="425" t="s">
        <v>659</v>
      </c>
      <c r="H176" s="399"/>
      <c r="I176" s="138"/>
    </row>
    <row r="177" spans="1:9" s="137" customFormat="1" ht="16.95" hidden="1" customHeight="1" outlineLevel="1" x14ac:dyDescent="0.25">
      <c r="A177" s="673" t="s">
        <v>659</v>
      </c>
      <c r="B177" s="674"/>
      <c r="C177" s="639"/>
      <c r="D177" s="640"/>
      <c r="E177" s="428" t="s">
        <v>659</v>
      </c>
      <c r="F177" s="429"/>
      <c r="G177" s="425" t="s">
        <v>659</v>
      </c>
      <c r="H177" s="399"/>
      <c r="I177" s="138"/>
    </row>
    <row r="178" spans="1:9" ht="34.5" hidden="1" customHeight="1" outlineLevel="1" x14ac:dyDescent="0.25">
      <c r="A178" s="675" t="str">
        <f>Translations!$B$130</f>
        <v>Milestones  achieved:</v>
      </c>
      <c r="B178" s="519"/>
      <c r="C178" s="642" t="str">
        <f>Translations!$B$131</f>
        <v>The Milestones for the current reporting period as set out in the Climate-Neutrality Plan have been achieved with the exception of the following:</v>
      </c>
      <c r="D178" s="642"/>
      <c r="E178" s="642"/>
      <c r="F178" s="642"/>
      <c r="G178" s="643"/>
      <c r="H178" s="73"/>
    </row>
    <row r="179" spans="1:9" ht="18.75" hidden="1" customHeight="1" outlineLevel="1" x14ac:dyDescent="0.25">
      <c r="A179" s="675"/>
      <c r="B179" s="519"/>
      <c r="C179" s="387" t="str">
        <f>Translations!$B$132</f>
        <v>Milestone Ref #</v>
      </c>
      <c r="D179" s="519" t="str">
        <f>Translations!$B$133</f>
        <v>Comments</v>
      </c>
      <c r="E179" s="519"/>
      <c r="F179" s="519"/>
      <c r="G179" s="520"/>
      <c r="H179" s="73"/>
    </row>
    <row r="180" spans="1:9" ht="15.45" hidden="1" customHeight="1" outlineLevel="1" x14ac:dyDescent="0.25">
      <c r="A180" s="675"/>
      <c r="B180" s="519"/>
      <c r="C180" s="260"/>
      <c r="D180" s="465"/>
      <c r="E180" s="465"/>
      <c r="F180" s="465"/>
      <c r="G180" s="466"/>
      <c r="H180" s="434" t="str">
        <f>Translations!$B$134</f>
        <v>&lt; Insert the reference number for any milestone NOT achieved, and add a brief comment on the reason why the Milestone has not been met&gt;</v>
      </c>
    </row>
    <row r="181" spans="1:9" ht="15.45" hidden="1" customHeight="1" outlineLevel="1" x14ac:dyDescent="0.25">
      <c r="A181" s="675"/>
      <c r="B181" s="519"/>
      <c r="C181" s="260"/>
      <c r="D181" s="465"/>
      <c r="E181" s="465"/>
      <c r="F181" s="465"/>
      <c r="G181" s="466"/>
      <c r="H181" s="434"/>
    </row>
    <row r="182" spans="1:9" ht="15.45" hidden="1" customHeight="1" outlineLevel="1" x14ac:dyDescent="0.25">
      <c r="A182" s="675"/>
      <c r="B182" s="519"/>
      <c r="C182" s="260"/>
      <c r="D182" s="465"/>
      <c r="E182" s="465"/>
      <c r="F182" s="465"/>
      <c r="G182" s="466"/>
      <c r="H182" s="73"/>
    </row>
    <row r="183" spans="1:9" ht="15.45" hidden="1" customHeight="1" outlineLevel="1" x14ac:dyDescent="0.25">
      <c r="A183" s="675"/>
      <c r="B183" s="519"/>
      <c r="C183" s="260"/>
      <c r="D183" s="465"/>
      <c r="E183" s="465"/>
      <c r="F183" s="465"/>
      <c r="G183" s="466"/>
      <c r="H183" s="73"/>
    </row>
    <row r="184" spans="1:9" s="138" customFormat="1" ht="15.3" hidden="1" customHeight="1" outlineLevel="1" thickBot="1" x14ac:dyDescent="0.3">
      <c r="A184" s="676"/>
      <c r="B184" s="677"/>
      <c r="C184" s="329"/>
      <c r="D184" s="463"/>
      <c r="E184" s="463"/>
      <c r="F184" s="463"/>
      <c r="G184" s="464"/>
      <c r="H184" s="73"/>
    </row>
    <row r="185" spans="1:9" s="138" customFormat="1" ht="15.45" customHeight="1" collapsed="1" x14ac:dyDescent="0.25">
      <c r="A185" s="421"/>
      <c r="B185" s="421"/>
      <c r="C185" s="421"/>
      <c r="D185" s="421"/>
      <c r="E185" s="421"/>
      <c r="F185" s="421"/>
      <c r="G185" s="421"/>
      <c r="H185" s="73"/>
    </row>
    <row r="186" spans="1:9" s="138" customFormat="1" ht="19.5" hidden="1" customHeight="1" outlineLevel="1" thickBot="1" x14ac:dyDescent="0.3">
      <c r="A186" s="395" t="s">
        <v>1130</v>
      </c>
      <c r="B186" s="710" t="str">
        <f>IF(ISBLANK(VLOOKUP($A186,$A$26:$B$35,2))=TRUE," ",VLOOKUP($A186,$A$26:$B$35,2))</f>
        <v xml:space="preserve"> </v>
      </c>
      <c r="C186" s="711"/>
      <c r="D186" s="711"/>
      <c r="E186" s="711"/>
      <c r="F186" s="711"/>
      <c r="G186" s="712"/>
      <c r="H186" s="73"/>
    </row>
    <row r="187" spans="1:9" s="138" customFormat="1" ht="18.75" hidden="1" customHeight="1" outlineLevel="1" x14ac:dyDescent="0.25">
      <c r="A187" s="663" t="str">
        <f>Translations!$B$121</f>
        <v>Target related data verified:</v>
      </c>
      <c r="B187" s="664"/>
      <c r="C187" s="664"/>
      <c r="D187" s="664"/>
      <c r="E187" s="664"/>
      <c r="F187" s="664"/>
      <c r="G187" s="665"/>
      <c r="H187" s="73"/>
    </row>
    <row r="188" spans="1:9" s="138" customFormat="1" ht="34.5" hidden="1" customHeight="1" outlineLevel="1" x14ac:dyDescent="0.25">
      <c r="A188" s="675" t="str">
        <f>Translations!$B$122</f>
        <v>Sub-Installation</v>
      </c>
      <c r="B188" s="519"/>
      <c r="C188" s="426" t="str">
        <f>Translations!$B$124</f>
        <v>Intensity or emissions value</v>
      </c>
      <c r="D188" s="427"/>
      <c r="E188" s="426" t="str">
        <f>Translations!$B$125</f>
        <v>Type of target</v>
      </c>
      <c r="F188" s="427"/>
      <c r="G188" s="416" t="str">
        <f>Translations!$B$126</f>
        <v>Target achieved</v>
      </c>
      <c r="H188" s="73"/>
    </row>
    <row r="189" spans="1:9" s="138" customFormat="1" ht="16.95" hidden="1" customHeight="1" outlineLevel="1" x14ac:dyDescent="0.25">
      <c r="A189" s="673" t="s">
        <v>659</v>
      </c>
      <c r="B189" s="674"/>
      <c r="C189" s="639"/>
      <c r="D189" s="640"/>
      <c r="E189" s="428" t="s">
        <v>659</v>
      </c>
      <c r="F189" s="429"/>
      <c r="G189" s="425" t="s">
        <v>659</v>
      </c>
      <c r="H189" s="73"/>
    </row>
    <row r="190" spans="1:9" s="138" customFormat="1" ht="16.95" hidden="1" customHeight="1" outlineLevel="1" x14ac:dyDescent="0.25">
      <c r="A190" s="673" t="s">
        <v>659</v>
      </c>
      <c r="B190" s="674"/>
      <c r="C190" s="639"/>
      <c r="D190" s="640"/>
      <c r="E190" s="428" t="s">
        <v>659</v>
      </c>
      <c r="F190" s="429"/>
      <c r="G190" s="425" t="s">
        <v>659</v>
      </c>
      <c r="H190" s="73"/>
    </row>
    <row r="191" spans="1:9" s="138" customFormat="1" ht="16.95" hidden="1" customHeight="1" outlineLevel="1" x14ac:dyDescent="0.25">
      <c r="A191" s="673" t="s">
        <v>659</v>
      </c>
      <c r="B191" s="674"/>
      <c r="C191" s="639"/>
      <c r="D191" s="640"/>
      <c r="E191" s="428" t="s">
        <v>659</v>
      </c>
      <c r="F191" s="429"/>
      <c r="G191" s="425" t="s">
        <v>659</v>
      </c>
      <c r="H191" s="73"/>
    </row>
    <row r="192" spans="1:9" s="138" customFormat="1" ht="16.95" hidden="1" customHeight="1" outlineLevel="1" x14ac:dyDescent="0.25">
      <c r="A192" s="673" t="s">
        <v>659</v>
      </c>
      <c r="B192" s="674"/>
      <c r="C192" s="639"/>
      <c r="D192" s="640"/>
      <c r="E192" s="428" t="s">
        <v>659</v>
      </c>
      <c r="F192" s="429"/>
      <c r="G192" s="425" t="s">
        <v>659</v>
      </c>
      <c r="H192" s="73"/>
    </row>
    <row r="193" spans="1:8" s="138" customFormat="1" ht="16.95" hidden="1" customHeight="1" outlineLevel="1" x14ac:dyDescent="0.25">
      <c r="A193" s="673" t="s">
        <v>659</v>
      </c>
      <c r="B193" s="674"/>
      <c r="C193" s="639"/>
      <c r="D193" s="640"/>
      <c r="E193" s="428" t="s">
        <v>659</v>
      </c>
      <c r="F193" s="429"/>
      <c r="G193" s="425" t="s">
        <v>659</v>
      </c>
      <c r="H193" s="73"/>
    </row>
    <row r="194" spans="1:8" s="138" customFormat="1" ht="16.95" hidden="1" customHeight="1" outlineLevel="1" x14ac:dyDescent="0.25">
      <c r="A194" s="673" t="s">
        <v>659</v>
      </c>
      <c r="B194" s="674"/>
      <c r="C194" s="639"/>
      <c r="D194" s="640"/>
      <c r="E194" s="428" t="s">
        <v>659</v>
      </c>
      <c r="F194" s="429"/>
      <c r="G194" s="425" t="s">
        <v>659</v>
      </c>
      <c r="H194" s="73"/>
    </row>
    <row r="195" spans="1:8" s="138" customFormat="1" ht="16.95" hidden="1" customHeight="1" outlineLevel="1" x14ac:dyDescent="0.25">
      <c r="A195" s="673" t="s">
        <v>659</v>
      </c>
      <c r="B195" s="674"/>
      <c r="C195" s="639"/>
      <c r="D195" s="640"/>
      <c r="E195" s="428" t="s">
        <v>659</v>
      </c>
      <c r="F195" s="429"/>
      <c r="G195" s="425" t="s">
        <v>659</v>
      </c>
      <c r="H195" s="73"/>
    </row>
    <row r="196" spans="1:8" s="138" customFormat="1" ht="16.95" hidden="1" customHeight="1" outlineLevel="1" x14ac:dyDescent="0.25">
      <c r="A196" s="673" t="s">
        <v>659</v>
      </c>
      <c r="B196" s="674"/>
      <c r="C196" s="639"/>
      <c r="D196" s="640"/>
      <c r="E196" s="428" t="s">
        <v>659</v>
      </c>
      <c r="F196" s="429"/>
      <c r="G196" s="425" t="s">
        <v>659</v>
      </c>
      <c r="H196" s="73"/>
    </row>
    <row r="197" spans="1:8" s="138" customFormat="1" ht="16.95" hidden="1" customHeight="1" outlineLevel="1" x14ac:dyDescent="0.25">
      <c r="A197" s="673" t="s">
        <v>659</v>
      </c>
      <c r="B197" s="674"/>
      <c r="C197" s="639"/>
      <c r="D197" s="640"/>
      <c r="E197" s="428" t="s">
        <v>659</v>
      </c>
      <c r="F197" s="429"/>
      <c r="G197" s="425" t="s">
        <v>659</v>
      </c>
      <c r="H197" s="73"/>
    </row>
    <row r="198" spans="1:8" s="138" customFormat="1" ht="16.95" hidden="1" customHeight="1" outlineLevel="1" x14ac:dyDescent="0.25">
      <c r="A198" s="673" t="s">
        <v>659</v>
      </c>
      <c r="B198" s="674"/>
      <c r="C198" s="639"/>
      <c r="D198" s="640"/>
      <c r="E198" s="428" t="s">
        <v>659</v>
      </c>
      <c r="F198" s="429"/>
      <c r="G198" s="425" t="s">
        <v>659</v>
      </c>
      <c r="H198" s="73"/>
    </row>
    <row r="199" spans="1:8" s="138" customFormat="1" ht="34.5" hidden="1" customHeight="1" outlineLevel="1" x14ac:dyDescent="0.25">
      <c r="A199" s="675" t="str">
        <f>Translations!$B$130</f>
        <v>Milestones  achieved:</v>
      </c>
      <c r="B199" s="519"/>
      <c r="C199" s="642" t="str">
        <f>Translations!$B$131</f>
        <v>The Milestones for the current reporting period as set out in the Climate-Neutrality Plan have been achieved with the exception of the following:</v>
      </c>
      <c r="D199" s="642"/>
      <c r="E199" s="642"/>
      <c r="F199" s="642"/>
      <c r="G199" s="643"/>
      <c r="H199" s="73"/>
    </row>
    <row r="200" spans="1:8" s="138" customFormat="1" ht="18.75" hidden="1" customHeight="1" outlineLevel="1" x14ac:dyDescent="0.25">
      <c r="A200" s="675"/>
      <c r="B200" s="519"/>
      <c r="C200" s="387" t="str">
        <f>Translations!$B$132</f>
        <v>Milestone Ref #</v>
      </c>
      <c r="D200" s="519" t="str">
        <f>Translations!$B$133</f>
        <v>Comments</v>
      </c>
      <c r="E200" s="519"/>
      <c r="F200" s="519"/>
      <c r="G200" s="520"/>
      <c r="H200" s="73"/>
    </row>
    <row r="201" spans="1:8" s="138" customFormat="1" ht="15.45" hidden="1" customHeight="1" outlineLevel="1" x14ac:dyDescent="0.25">
      <c r="A201" s="675"/>
      <c r="B201" s="519"/>
      <c r="C201" s="260"/>
      <c r="D201" s="465"/>
      <c r="E201" s="465"/>
      <c r="F201" s="465"/>
      <c r="G201" s="466"/>
      <c r="H201" s="73"/>
    </row>
    <row r="202" spans="1:8" s="138" customFormat="1" ht="15.45" hidden="1" customHeight="1" outlineLevel="1" x14ac:dyDescent="0.25">
      <c r="A202" s="675"/>
      <c r="B202" s="519"/>
      <c r="C202" s="260"/>
      <c r="D202" s="465"/>
      <c r="E202" s="465"/>
      <c r="F202" s="465"/>
      <c r="G202" s="466"/>
      <c r="H202" s="73"/>
    </row>
    <row r="203" spans="1:8" s="138" customFormat="1" ht="15.45" hidden="1" customHeight="1" outlineLevel="1" x14ac:dyDescent="0.25">
      <c r="A203" s="675"/>
      <c r="B203" s="519"/>
      <c r="C203" s="260"/>
      <c r="D203" s="465"/>
      <c r="E203" s="465"/>
      <c r="F203" s="465"/>
      <c r="G203" s="466"/>
      <c r="H203" s="73"/>
    </row>
    <row r="204" spans="1:8" s="138" customFormat="1" ht="15.45" hidden="1" customHeight="1" outlineLevel="1" x14ac:dyDescent="0.25">
      <c r="A204" s="675"/>
      <c r="B204" s="519"/>
      <c r="C204" s="260"/>
      <c r="D204" s="465"/>
      <c r="E204" s="465"/>
      <c r="F204" s="465"/>
      <c r="G204" s="466"/>
      <c r="H204" s="73"/>
    </row>
    <row r="205" spans="1:8" s="138" customFormat="1" ht="15.3" hidden="1" customHeight="1" outlineLevel="1" thickBot="1" x14ac:dyDescent="0.3">
      <c r="A205" s="676"/>
      <c r="B205" s="677"/>
      <c r="C205" s="329"/>
      <c r="D205" s="463"/>
      <c r="E205" s="463"/>
      <c r="F205" s="463"/>
      <c r="G205" s="464"/>
      <c r="H205" s="73"/>
    </row>
    <row r="206" spans="1:8" s="138" customFormat="1" ht="15.45" customHeight="1" collapsed="1" x14ac:dyDescent="0.25">
      <c r="A206" s="421"/>
      <c r="B206" s="421"/>
      <c r="C206" s="421"/>
      <c r="D206" s="421"/>
      <c r="E206" s="421"/>
      <c r="F206" s="421"/>
      <c r="G206" s="421"/>
      <c r="H206" s="73"/>
    </row>
    <row r="207" spans="1:8" s="138" customFormat="1" ht="19.5" hidden="1" customHeight="1" outlineLevel="1" thickBot="1" x14ac:dyDescent="0.3">
      <c r="A207" s="395" t="s">
        <v>1131</v>
      </c>
      <c r="B207" s="710" t="str">
        <f>IF(ISBLANK(VLOOKUP($A207,$A$26:$B$35,2))=TRUE," ",VLOOKUP($A207,$A$26:$B$35,2))</f>
        <v xml:space="preserve"> </v>
      </c>
      <c r="C207" s="711"/>
      <c r="D207" s="711"/>
      <c r="E207" s="711"/>
      <c r="F207" s="711"/>
      <c r="G207" s="712"/>
      <c r="H207" s="73"/>
    </row>
    <row r="208" spans="1:8" s="138" customFormat="1" ht="18.75" hidden="1" customHeight="1" outlineLevel="1" x14ac:dyDescent="0.25">
      <c r="A208" s="663" t="str">
        <f>Translations!$B$121</f>
        <v>Target related data verified:</v>
      </c>
      <c r="B208" s="664"/>
      <c r="C208" s="664"/>
      <c r="D208" s="664"/>
      <c r="E208" s="664"/>
      <c r="F208" s="664"/>
      <c r="G208" s="665"/>
      <c r="H208" s="73"/>
    </row>
    <row r="209" spans="1:8" s="138" customFormat="1" ht="34.5" hidden="1" customHeight="1" outlineLevel="1" x14ac:dyDescent="0.25">
      <c r="A209" s="675" t="str">
        <f>Translations!$B$122</f>
        <v>Sub-Installation</v>
      </c>
      <c r="B209" s="519"/>
      <c r="C209" s="426" t="str">
        <f>Translations!$B$124</f>
        <v>Intensity or emissions value</v>
      </c>
      <c r="D209" s="427"/>
      <c r="E209" s="426" t="str">
        <f>Translations!$B$125</f>
        <v>Type of target</v>
      </c>
      <c r="F209" s="427"/>
      <c r="G209" s="416" t="str">
        <f>Translations!$B$126</f>
        <v>Target achieved</v>
      </c>
      <c r="H209" s="73"/>
    </row>
    <row r="210" spans="1:8" s="138" customFormat="1" ht="16.95" hidden="1" customHeight="1" outlineLevel="1" x14ac:dyDescent="0.25">
      <c r="A210" s="673" t="s">
        <v>659</v>
      </c>
      <c r="B210" s="674"/>
      <c r="C210" s="639"/>
      <c r="D210" s="640"/>
      <c r="E210" s="428" t="s">
        <v>659</v>
      </c>
      <c r="F210" s="429"/>
      <c r="G210" s="425" t="s">
        <v>659</v>
      </c>
      <c r="H210" s="73"/>
    </row>
    <row r="211" spans="1:8" s="138" customFormat="1" ht="16.95" hidden="1" customHeight="1" outlineLevel="1" x14ac:dyDescent="0.25">
      <c r="A211" s="673" t="s">
        <v>659</v>
      </c>
      <c r="B211" s="674"/>
      <c r="C211" s="639"/>
      <c r="D211" s="640"/>
      <c r="E211" s="428" t="s">
        <v>659</v>
      </c>
      <c r="F211" s="429"/>
      <c r="G211" s="425" t="s">
        <v>659</v>
      </c>
      <c r="H211" s="73"/>
    </row>
    <row r="212" spans="1:8" s="138" customFormat="1" ht="16.95" hidden="1" customHeight="1" outlineLevel="1" x14ac:dyDescent="0.25">
      <c r="A212" s="673" t="s">
        <v>659</v>
      </c>
      <c r="B212" s="674"/>
      <c r="C212" s="639"/>
      <c r="D212" s="640"/>
      <c r="E212" s="428" t="s">
        <v>659</v>
      </c>
      <c r="F212" s="429"/>
      <c r="G212" s="425" t="s">
        <v>659</v>
      </c>
      <c r="H212" s="73"/>
    </row>
    <row r="213" spans="1:8" s="138" customFormat="1" ht="16.95" hidden="1" customHeight="1" outlineLevel="1" x14ac:dyDescent="0.25">
      <c r="A213" s="673" t="s">
        <v>659</v>
      </c>
      <c r="B213" s="674"/>
      <c r="C213" s="639"/>
      <c r="D213" s="640"/>
      <c r="E213" s="428" t="s">
        <v>659</v>
      </c>
      <c r="F213" s="429"/>
      <c r="G213" s="425" t="s">
        <v>659</v>
      </c>
      <c r="H213" s="73"/>
    </row>
    <row r="214" spans="1:8" s="138" customFormat="1" ht="16.95" hidden="1" customHeight="1" outlineLevel="1" x14ac:dyDescent="0.25">
      <c r="A214" s="673" t="s">
        <v>659</v>
      </c>
      <c r="B214" s="674"/>
      <c r="C214" s="639"/>
      <c r="D214" s="640"/>
      <c r="E214" s="428" t="s">
        <v>659</v>
      </c>
      <c r="F214" s="429"/>
      <c r="G214" s="425" t="s">
        <v>659</v>
      </c>
      <c r="H214" s="73"/>
    </row>
    <row r="215" spans="1:8" s="138" customFormat="1" ht="16.95" hidden="1" customHeight="1" outlineLevel="1" x14ac:dyDescent="0.25">
      <c r="A215" s="673" t="s">
        <v>659</v>
      </c>
      <c r="B215" s="674"/>
      <c r="C215" s="639"/>
      <c r="D215" s="640"/>
      <c r="E215" s="428" t="s">
        <v>659</v>
      </c>
      <c r="F215" s="429"/>
      <c r="G215" s="425" t="s">
        <v>659</v>
      </c>
      <c r="H215" s="73"/>
    </row>
    <row r="216" spans="1:8" s="138" customFormat="1" ht="16.95" hidden="1" customHeight="1" outlineLevel="1" x14ac:dyDescent="0.25">
      <c r="A216" s="673" t="s">
        <v>659</v>
      </c>
      <c r="B216" s="674"/>
      <c r="C216" s="639"/>
      <c r="D216" s="640"/>
      <c r="E216" s="428" t="s">
        <v>659</v>
      </c>
      <c r="F216" s="429"/>
      <c r="G216" s="425" t="s">
        <v>659</v>
      </c>
      <c r="H216" s="73"/>
    </row>
    <row r="217" spans="1:8" s="138" customFormat="1" ht="16.95" hidden="1" customHeight="1" outlineLevel="1" x14ac:dyDescent="0.25">
      <c r="A217" s="673" t="s">
        <v>659</v>
      </c>
      <c r="B217" s="674"/>
      <c r="C217" s="639"/>
      <c r="D217" s="640"/>
      <c r="E217" s="428" t="s">
        <v>659</v>
      </c>
      <c r="F217" s="429"/>
      <c r="G217" s="425" t="s">
        <v>659</v>
      </c>
      <c r="H217" s="73"/>
    </row>
    <row r="218" spans="1:8" s="138" customFormat="1" ht="16.95" hidden="1" customHeight="1" outlineLevel="1" x14ac:dyDescent="0.25">
      <c r="A218" s="673" t="s">
        <v>659</v>
      </c>
      <c r="B218" s="674"/>
      <c r="C218" s="639"/>
      <c r="D218" s="640"/>
      <c r="E218" s="428" t="s">
        <v>659</v>
      </c>
      <c r="F218" s="429"/>
      <c r="G218" s="425" t="s">
        <v>659</v>
      </c>
      <c r="H218" s="73"/>
    </row>
    <row r="219" spans="1:8" s="138" customFormat="1" ht="16.95" hidden="1" customHeight="1" outlineLevel="1" x14ac:dyDescent="0.25">
      <c r="A219" s="673" t="s">
        <v>659</v>
      </c>
      <c r="B219" s="674"/>
      <c r="C219" s="639"/>
      <c r="D219" s="640"/>
      <c r="E219" s="428" t="s">
        <v>659</v>
      </c>
      <c r="F219" s="429"/>
      <c r="G219" s="425" t="s">
        <v>659</v>
      </c>
      <c r="H219" s="73"/>
    </row>
    <row r="220" spans="1:8" s="138" customFormat="1" ht="34.5" hidden="1" customHeight="1" outlineLevel="1" x14ac:dyDescent="0.25">
      <c r="A220" s="675" t="str">
        <f>Translations!$B$130</f>
        <v>Milestones  achieved:</v>
      </c>
      <c r="B220" s="519"/>
      <c r="C220" s="642" t="str">
        <f>Translations!$B$131</f>
        <v>The Milestones for the current reporting period as set out in the Climate-Neutrality Plan have been achieved with the exception of the following:</v>
      </c>
      <c r="D220" s="642"/>
      <c r="E220" s="642"/>
      <c r="F220" s="642"/>
      <c r="G220" s="643"/>
      <c r="H220" s="73"/>
    </row>
    <row r="221" spans="1:8" s="138" customFormat="1" ht="18.75" hidden="1" customHeight="1" outlineLevel="1" x14ac:dyDescent="0.25">
      <c r="A221" s="675"/>
      <c r="B221" s="519"/>
      <c r="C221" s="387" t="str">
        <f>Translations!$B$132</f>
        <v>Milestone Ref #</v>
      </c>
      <c r="D221" s="519" t="str">
        <f>Translations!$B$133</f>
        <v>Comments</v>
      </c>
      <c r="E221" s="519"/>
      <c r="F221" s="519"/>
      <c r="G221" s="520"/>
      <c r="H221" s="73"/>
    </row>
    <row r="222" spans="1:8" s="138" customFormat="1" ht="15.45" hidden="1" customHeight="1" outlineLevel="1" x14ac:dyDescent="0.25">
      <c r="A222" s="675"/>
      <c r="B222" s="519"/>
      <c r="C222" s="260"/>
      <c r="D222" s="465"/>
      <c r="E222" s="465"/>
      <c r="F222" s="465"/>
      <c r="G222" s="466"/>
      <c r="H222" s="73"/>
    </row>
    <row r="223" spans="1:8" s="138" customFormat="1" ht="15.45" hidden="1" customHeight="1" outlineLevel="1" x14ac:dyDescent="0.25">
      <c r="A223" s="675"/>
      <c r="B223" s="519"/>
      <c r="C223" s="260"/>
      <c r="D223" s="465"/>
      <c r="E223" s="465"/>
      <c r="F223" s="465"/>
      <c r="G223" s="466"/>
      <c r="H223" s="73"/>
    </row>
    <row r="224" spans="1:8" s="138" customFormat="1" ht="15.45" hidden="1" customHeight="1" outlineLevel="1" x14ac:dyDescent="0.25">
      <c r="A224" s="675"/>
      <c r="B224" s="519"/>
      <c r="C224" s="260"/>
      <c r="D224" s="465"/>
      <c r="E224" s="465"/>
      <c r="F224" s="465"/>
      <c r="G224" s="466"/>
      <c r="H224" s="73"/>
    </row>
    <row r="225" spans="1:9" s="138" customFormat="1" ht="15.45" hidden="1" customHeight="1" outlineLevel="1" x14ac:dyDescent="0.25">
      <c r="A225" s="675"/>
      <c r="B225" s="519"/>
      <c r="C225" s="260"/>
      <c r="D225" s="465"/>
      <c r="E225" s="465"/>
      <c r="F225" s="465"/>
      <c r="G225" s="466"/>
      <c r="H225" s="73"/>
    </row>
    <row r="226" spans="1:9" s="138" customFormat="1" ht="15.3" hidden="1" customHeight="1" outlineLevel="1" thickBot="1" x14ac:dyDescent="0.3">
      <c r="A226" s="676"/>
      <c r="B226" s="677"/>
      <c r="C226" s="329"/>
      <c r="D226" s="463"/>
      <c r="E226" s="463"/>
      <c r="F226" s="463"/>
      <c r="G226" s="464"/>
      <c r="H226" s="73"/>
    </row>
    <row r="227" spans="1:9" s="138" customFormat="1" ht="15.45" customHeight="1" collapsed="1" x14ac:dyDescent="0.25">
      <c r="A227" s="421"/>
      <c r="B227" s="421"/>
      <c r="C227" s="421"/>
      <c r="D227" s="421"/>
      <c r="E227" s="421"/>
      <c r="F227" s="421"/>
      <c r="G227" s="421"/>
      <c r="H227" s="73"/>
    </row>
    <row r="228" spans="1:9" ht="19.5" hidden="1" customHeight="1" outlineLevel="1" thickBot="1" x14ac:dyDescent="0.3">
      <c r="A228" s="395" t="s">
        <v>1132</v>
      </c>
      <c r="B228" s="710" t="str">
        <f>IF(ISBLANK(VLOOKUP($A228,$A$26:$B$35,2))=TRUE," ",VLOOKUP($A228,$A$26:$B$35,2))</f>
        <v xml:space="preserve"> </v>
      </c>
      <c r="C228" s="711"/>
      <c r="D228" s="711"/>
      <c r="E228" s="711"/>
      <c r="F228" s="711"/>
      <c r="G228" s="712"/>
      <c r="H228" s="393"/>
    </row>
    <row r="229" spans="1:9" ht="18.75" hidden="1" customHeight="1" outlineLevel="1" x14ac:dyDescent="0.25">
      <c r="A229" s="663" t="str">
        <f>Translations!$B$121</f>
        <v>Target related data verified:</v>
      </c>
      <c r="B229" s="664"/>
      <c r="C229" s="664"/>
      <c r="D229" s="664"/>
      <c r="E229" s="664"/>
      <c r="F229" s="664"/>
      <c r="G229" s="665"/>
      <c r="H229" s="73"/>
    </row>
    <row r="230" spans="1:9" s="137" customFormat="1" ht="34.5" hidden="1" customHeight="1" outlineLevel="1" x14ac:dyDescent="0.25">
      <c r="A230" s="675" t="str">
        <f>Translations!$B$122</f>
        <v>Sub-Installation</v>
      </c>
      <c r="B230" s="519"/>
      <c r="C230" s="426" t="str">
        <f>Translations!$B$124</f>
        <v>Intensity or emissions value</v>
      </c>
      <c r="D230" s="427"/>
      <c r="E230" s="426" t="str">
        <f>Translations!$B$125</f>
        <v>Type of target</v>
      </c>
      <c r="F230" s="427"/>
      <c r="G230" s="416" t="str">
        <f>Translations!$B$126</f>
        <v>Target achieved</v>
      </c>
      <c r="H230" s="73" t="str">
        <f>Translations!$B$127</f>
        <v>&lt;Please insert the relevant data from the report subject to verification and state whether the associated target has been achieved&gt;</v>
      </c>
      <c r="I230" s="138"/>
    </row>
    <row r="231" spans="1:9" s="137" customFormat="1" ht="16.95" hidden="1" customHeight="1" outlineLevel="1" x14ac:dyDescent="0.25">
      <c r="A231" s="673" t="s">
        <v>659</v>
      </c>
      <c r="B231" s="674"/>
      <c r="C231" s="639"/>
      <c r="D231" s="640"/>
      <c r="E231" s="428" t="s">
        <v>659</v>
      </c>
      <c r="F231" s="429"/>
      <c r="G231" s="425" t="s">
        <v>659</v>
      </c>
      <c r="H231" s="515" t="str">
        <f>Translations!$B$128</f>
        <v>IMPORTANT NOTE: A 'verified as satisfactory' or 'verified with comments' opinion CAN ONLY BE GIVEN IF all targets and miilestones for ALL installations included in the report for the reporting period have been achieved</v>
      </c>
      <c r="I231" s="138"/>
    </row>
    <row r="232" spans="1:9" s="137" customFormat="1" ht="16.95" hidden="1" customHeight="1" outlineLevel="1" x14ac:dyDescent="0.25">
      <c r="A232" s="673" t="s">
        <v>659</v>
      </c>
      <c r="B232" s="674"/>
      <c r="C232" s="639"/>
      <c r="D232" s="640"/>
      <c r="E232" s="428" t="s">
        <v>659</v>
      </c>
      <c r="F232" s="429"/>
      <c r="G232" s="425" t="s">
        <v>659</v>
      </c>
      <c r="H232" s="515"/>
      <c r="I232" s="138"/>
    </row>
    <row r="233" spans="1:9" s="137" customFormat="1" ht="16.95" hidden="1" customHeight="1" outlineLevel="1" x14ac:dyDescent="0.25">
      <c r="A233" s="673" t="s">
        <v>659</v>
      </c>
      <c r="B233" s="674"/>
      <c r="C233" s="639"/>
      <c r="D233" s="640"/>
      <c r="E233" s="428" t="s">
        <v>659</v>
      </c>
      <c r="F233" s="429"/>
      <c r="G233" s="425" t="s">
        <v>659</v>
      </c>
      <c r="I233" s="138"/>
    </row>
    <row r="234" spans="1:9" s="137" customFormat="1" ht="16.95" hidden="1" customHeight="1" outlineLevel="1" x14ac:dyDescent="0.25">
      <c r="A234" s="673" t="s">
        <v>659</v>
      </c>
      <c r="B234" s="674"/>
      <c r="C234" s="639"/>
      <c r="D234" s="640"/>
      <c r="E234" s="428" t="s">
        <v>659</v>
      </c>
      <c r="F234" s="429"/>
      <c r="G234" s="425" t="s">
        <v>659</v>
      </c>
      <c r="H234" s="399"/>
      <c r="I234" s="138"/>
    </row>
    <row r="235" spans="1:9" s="137" customFormat="1" ht="16.95" hidden="1" customHeight="1" outlineLevel="1" x14ac:dyDescent="0.25">
      <c r="A235" s="673" t="s">
        <v>659</v>
      </c>
      <c r="B235" s="674"/>
      <c r="C235" s="639"/>
      <c r="D235" s="640"/>
      <c r="E235" s="428" t="s">
        <v>659</v>
      </c>
      <c r="F235" s="429"/>
      <c r="G235" s="425" t="s">
        <v>659</v>
      </c>
      <c r="H235" s="400" t="str">
        <f>Translations!$B$129</f>
        <v>&lt;Please HIDE empty lines that are not being used&gt;</v>
      </c>
      <c r="I235" s="138"/>
    </row>
    <row r="236" spans="1:9" s="137" customFormat="1" ht="16.95" hidden="1" customHeight="1" outlineLevel="1" x14ac:dyDescent="0.25">
      <c r="A236" s="673" t="s">
        <v>659</v>
      </c>
      <c r="B236" s="674"/>
      <c r="C236" s="639"/>
      <c r="D236" s="640"/>
      <c r="E236" s="428" t="s">
        <v>659</v>
      </c>
      <c r="F236" s="429"/>
      <c r="G236" s="425" t="s">
        <v>659</v>
      </c>
      <c r="H236" s="399"/>
      <c r="I236" s="138"/>
    </row>
    <row r="237" spans="1:9" s="137" customFormat="1" ht="16.95" hidden="1" customHeight="1" outlineLevel="1" x14ac:dyDescent="0.25">
      <c r="A237" s="673" t="s">
        <v>659</v>
      </c>
      <c r="B237" s="674"/>
      <c r="C237" s="639"/>
      <c r="D237" s="640"/>
      <c r="E237" s="428" t="s">
        <v>659</v>
      </c>
      <c r="F237" s="429"/>
      <c r="G237" s="425" t="s">
        <v>659</v>
      </c>
      <c r="H237" s="399"/>
      <c r="I237" s="138"/>
    </row>
    <row r="238" spans="1:9" s="137" customFormat="1" ht="16.95" hidden="1" customHeight="1" outlineLevel="1" x14ac:dyDescent="0.25">
      <c r="A238" s="673" t="s">
        <v>659</v>
      </c>
      <c r="B238" s="674"/>
      <c r="C238" s="639"/>
      <c r="D238" s="640"/>
      <c r="E238" s="428" t="s">
        <v>659</v>
      </c>
      <c r="F238" s="429"/>
      <c r="G238" s="425" t="s">
        <v>659</v>
      </c>
      <c r="H238" s="399"/>
      <c r="I238" s="138"/>
    </row>
    <row r="239" spans="1:9" s="137" customFormat="1" ht="16.95" hidden="1" customHeight="1" outlineLevel="1" x14ac:dyDescent="0.25">
      <c r="A239" s="673" t="s">
        <v>659</v>
      </c>
      <c r="B239" s="674"/>
      <c r="C239" s="639"/>
      <c r="D239" s="640"/>
      <c r="E239" s="428" t="s">
        <v>659</v>
      </c>
      <c r="F239" s="429"/>
      <c r="G239" s="425" t="s">
        <v>659</v>
      </c>
      <c r="H239" s="399"/>
      <c r="I239" s="138"/>
    </row>
    <row r="240" spans="1:9" s="137" customFormat="1" ht="16.95" hidden="1" customHeight="1" outlineLevel="1" x14ac:dyDescent="0.25">
      <c r="A240" s="673" t="s">
        <v>659</v>
      </c>
      <c r="B240" s="674"/>
      <c r="C240" s="639"/>
      <c r="D240" s="640"/>
      <c r="E240" s="428" t="s">
        <v>659</v>
      </c>
      <c r="F240" s="429"/>
      <c r="G240" s="425" t="s">
        <v>659</v>
      </c>
      <c r="H240" s="399"/>
      <c r="I240" s="138"/>
    </row>
    <row r="241" spans="1:8" ht="34.5" hidden="1" customHeight="1" outlineLevel="1" x14ac:dyDescent="0.25">
      <c r="A241" s="675" t="str">
        <f>Translations!$B$130</f>
        <v>Milestones  achieved:</v>
      </c>
      <c r="B241" s="519"/>
      <c r="C241" s="642" t="str">
        <f>Translations!$B$131</f>
        <v>The Milestones for the current reporting period as set out in the Climate-Neutrality Plan have been achieved with the exception of the following:</v>
      </c>
      <c r="D241" s="642"/>
      <c r="E241" s="642"/>
      <c r="F241" s="642"/>
      <c r="G241" s="643"/>
      <c r="H241" s="73"/>
    </row>
    <row r="242" spans="1:8" ht="18.75" hidden="1" customHeight="1" outlineLevel="1" x14ac:dyDescent="0.25">
      <c r="A242" s="675"/>
      <c r="B242" s="519"/>
      <c r="C242" s="387" t="str">
        <f>Translations!$B$132</f>
        <v>Milestone Ref #</v>
      </c>
      <c r="D242" s="519" t="str">
        <f>Translations!$B$133</f>
        <v>Comments</v>
      </c>
      <c r="E242" s="519"/>
      <c r="F242" s="519"/>
      <c r="G242" s="520"/>
      <c r="H242" s="73"/>
    </row>
    <row r="243" spans="1:8" ht="15.45" hidden="1" customHeight="1" outlineLevel="1" x14ac:dyDescent="0.25">
      <c r="A243" s="675"/>
      <c r="B243" s="519"/>
      <c r="C243" s="260"/>
      <c r="D243" s="465"/>
      <c r="E243" s="465"/>
      <c r="F243" s="465"/>
      <c r="G243" s="466"/>
      <c r="H243" s="434" t="str">
        <f>Translations!$B$134</f>
        <v>&lt; Insert the reference number for any milestone NOT achieved, and add a brief comment on the reason why the Milestone has not been met&gt;</v>
      </c>
    </row>
    <row r="244" spans="1:8" ht="15.45" hidden="1" customHeight="1" outlineLevel="1" x14ac:dyDescent="0.25">
      <c r="A244" s="675"/>
      <c r="B244" s="519"/>
      <c r="C244" s="260"/>
      <c r="D244" s="465"/>
      <c r="E244" s="465"/>
      <c r="F244" s="465"/>
      <c r="G244" s="466"/>
      <c r="H244" s="434"/>
    </row>
    <row r="245" spans="1:8" ht="15.45" hidden="1" customHeight="1" outlineLevel="1" x14ac:dyDescent="0.25">
      <c r="A245" s="675"/>
      <c r="B245" s="519"/>
      <c r="C245" s="260"/>
      <c r="D245" s="465"/>
      <c r="E245" s="465"/>
      <c r="F245" s="465"/>
      <c r="G245" s="466"/>
      <c r="H245" s="73"/>
    </row>
    <row r="246" spans="1:8" ht="15.45" hidden="1" customHeight="1" outlineLevel="1" x14ac:dyDescent="0.25">
      <c r="A246" s="675"/>
      <c r="B246" s="519"/>
      <c r="C246" s="260"/>
      <c r="D246" s="465"/>
      <c r="E246" s="465"/>
      <c r="F246" s="465"/>
      <c r="G246" s="466"/>
      <c r="H246" s="73"/>
    </row>
    <row r="247" spans="1:8" s="138" customFormat="1" ht="15.3" hidden="1" customHeight="1" outlineLevel="1" thickBot="1" x14ac:dyDescent="0.3">
      <c r="A247" s="676"/>
      <c r="B247" s="677"/>
      <c r="C247" s="329"/>
      <c r="D247" s="463"/>
      <c r="E247" s="463"/>
      <c r="F247" s="463"/>
      <c r="G247" s="464"/>
      <c r="H247" s="73"/>
    </row>
    <row r="248" spans="1:8" s="138" customFormat="1" ht="11.7" customHeight="1" collapsed="1" thickBot="1" x14ac:dyDescent="0.3">
      <c r="A248" s="388"/>
      <c r="B248" s="388"/>
      <c r="C248" s="388"/>
      <c r="D248" s="388"/>
      <c r="E248" s="388"/>
      <c r="F248" s="388"/>
      <c r="G248" s="388"/>
      <c r="H248" s="73"/>
    </row>
    <row r="249" spans="1:8" s="138" customFormat="1" ht="37.950000000000003" customHeight="1" x14ac:dyDescent="0.25">
      <c r="A249" s="703" t="str">
        <f>Translations!$B$135</f>
        <v>Have any changes occurred in the reporting period that affect the milestones and targets?</v>
      </c>
      <c r="B249" s="704"/>
      <c r="C249" s="667" t="s">
        <v>659</v>
      </c>
      <c r="D249" s="668"/>
      <c r="E249" s="668"/>
      <c r="F249" s="668"/>
      <c r="G249" s="669"/>
      <c r="H249" s="73" t="str">
        <f>Translations!$B$136</f>
        <v xml:space="preserve">&lt;Yes/No. (If Yes, please respond appropriately to the question below under compliance with the rules and provide brief details in Annex 3 of anything that has not been reported to the CA before completion of the verification).&gt;
</v>
      </c>
    </row>
    <row r="250" spans="1:8" s="138" customFormat="1" ht="61.5" customHeight="1" thickBot="1" x14ac:dyDescent="0.3">
      <c r="A250" s="701" t="str">
        <f>Translations!$B$137</f>
        <v>Has the Climate-Neutrality Plan been updated with respect to the milestones and targets during the reporting period? (FAR Article 22d)?</v>
      </c>
      <c r="B250" s="702"/>
      <c r="C250" s="670" t="s">
        <v>659</v>
      </c>
      <c r="D250" s="671"/>
      <c r="E250" s="671"/>
      <c r="F250" s="671"/>
      <c r="G250" s="672"/>
      <c r="H250" s="73" t="str">
        <f>Translations!$B$138</f>
        <v xml:space="preserve">&lt;Yes/No. (If Yes, please respond appropriately to the question below under compliance with the rules and provide brief details in Annex 3 of anything that has not been reported to the CA before completion of the verification). GD11 Guidance on Climate-neutrality plans as a condition to free allocation provides more information&gt;
</v>
      </c>
    </row>
    <row r="251" spans="1:8" s="138" customFormat="1" ht="9" customHeight="1" thickBot="1" x14ac:dyDescent="0.3">
      <c r="B251" s="55"/>
      <c r="C251" s="394"/>
      <c r="D251" s="394"/>
      <c r="E251" s="394"/>
      <c r="F251" s="394"/>
      <c r="G251" s="394"/>
      <c r="H251" s="393"/>
    </row>
    <row r="252" spans="1:8" s="138" customFormat="1" ht="19.95" customHeight="1" thickBot="1" x14ac:dyDescent="0.3">
      <c r="A252" s="453" t="str">
        <f>Translations!$B$139</f>
        <v>VERIFICATION SITE VISIT DETAILS</v>
      </c>
      <c r="B252" s="454"/>
      <c r="C252" s="454"/>
      <c r="D252" s="454"/>
      <c r="E252" s="454"/>
      <c r="F252" s="454"/>
      <c r="G252" s="455"/>
      <c r="H252" s="393"/>
    </row>
    <row r="253" spans="1:8" s="138" customFormat="1" ht="41.55" customHeight="1" x14ac:dyDescent="0.25">
      <c r="A253" s="684" t="str">
        <f>Translations!$B$251</f>
        <v>Operator/ ALL Installations site's visited physically during verification of the Climate-Neutrality report:</v>
      </c>
      <c r="B253" s="685"/>
      <c r="C253" s="667" t="s">
        <v>659</v>
      </c>
      <c r="D253" s="668"/>
      <c r="E253" s="668"/>
      <c r="F253" s="668"/>
      <c r="G253" s="669"/>
      <c r="H253" s="73" t="str">
        <f>Translations!$B$141</f>
        <v>&lt;Yes/No&gt;</v>
      </c>
    </row>
    <row r="254" spans="1:8" s="138" customFormat="1" ht="75.45" customHeight="1" x14ac:dyDescent="0.25">
      <c r="A254" s="459" t="str">
        <f>Translations!$B$142</f>
        <v>AVR2 Article 34A - justification for carrying out virtual site visit due to force majeure and information on how the 'visit' was conducted and verification risk reduced:</v>
      </c>
      <c r="B254" s="683"/>
      <c r="C254" s="467"/>
      <c r="D254" s="467"/>
      <c r="E254" s="467"/>
      <c r="F254" s="467"/>
      <c r="G254" s="468"/>
      <c r="H254" s="403" t="str">
        <f>Translations!$B$143</f>
        <v>&lt; if a virtual site visit is carried out, please give brief reasons why a virtual site visit was carried out specifying the force majeure circumstance and confirm that an appropriate risk assessment was done;
please also provide information on the activities conducted in carrying out the virtual site visit; and the measures taken to reduce verification risk to an acceptable level. See section 4 of KGN II.5&gt;</v>
      </c>
    </row>
    <row r="255" spans="1:8" s="138" customFormat="1" ht="42" customHeight="1" x14ac:dyDescent="0.25">
      <c r="A255" s="460" t="str">
        <f>Translations!$B$144</f>
        <v>Date of  approval for virtual site visit by CA:</v>
      </c>
      <c r="B255" s="678"/>
      <c r="C255" s="467"/>
      <c r="D255" s="467"/>
      <c r="E255" s="467"/>
      <c r="F255" s="467"/>
      <c r="G255" s="468"/>
      <c r="H255" s="73" t="str">
        <f>Translations!$B$145</f>
        <v>&lt;if a virtual site visit is carried out according to Article 34a, please insert the date of formal approval by CA for the site visit to be carried out virtually because of force majeure, unless the CA authorised the virtual site visit without the need for individual approval according to Article 34a(4) AVR&gt;</v>
      </c>
    </row>
    <row r="256" spans="1:8" s="138" customFormat="1" ht="22.5" customHeight="1" x14ac:dyDescent="0.25">
      <c r="A256" s="460" t="str">
        <f>Translations!$B$146</f>
        <v>Date(s) of visit(s) [AVR Article 21(1)]:</v>
      </c>
      <c r="B256" s="678"/>
      <c r="C256" s="467"/>
      <c r="D256" s="467"/>
      <c r="E256" s="467"/>
      <c r="F256" s="467"/>
      <c r="G256" s="468"/>
      <c r="H256" s="73" t="str">
        <f>Translations!$B$147</f>
        <v>&lt;If visits done, insert date(s) of visit(s)&gt;</v>
      </c>
    </row>
    <row r="257" spans="1:9" s="138" customFormat="1" ht="24.75" customHeight="1" x14ac:dyDescent="0.25">
      <c r="A257" s="460" t="str">
        <f>Translations!$B$148</f>
        <v>Number of days on-site:</v>
      </c>
      <c r="B257" s="678"/>
      <c r="C257" s="467"/>
      <c r="D257" s="467"/>
      <c r="E257" s="467"/>
      <c r="F257" s="467"/>
      <c r="G257" s="468"/>
      <c r="H257" s="73" t="str">
        <f>Translations!$B$149</f>
        <v>&lt;Please give the number of days on site associated with each visit&gt;</v>
      </c>
    </row>
    <row r="258" spans="1:9" s="138" customFormat="1" ht="45" customHeight="1" thickBot="1" x14ac:dyDescent="0.3">
      <c r="A258" s="461" t="str">
        <f>Translations!$B$150</f>
        <v>Name of EU ETS (lead) auditor(s)/ technical experts undertaking site visit(s):</v>
      </c>
      <c r="B258" s="679"/>
      <c r="C258" s="511"/>
      <c r="D258" s="511"/>
      <c r="E258" s="511"/>
      <c r="F258" s="511"/>
      <c r="G258" s="512"/>
      <c r="H258" s="73" t="str">
        <f>Translations!$B$151</f>
        <v>&lt;List the names of the EU ETS lead auditor, the EU ETS auditor and technical expert involved in all the site visits&gt;</v>
      </c>
    </row>
    <row r="259" spans="1:9" s="138" customFormat="1" ht="9" customHeight="1" thickBot="1" x14ac:dyDescent="0.3">
      <c r="B259" s="55"/>
      <c r="C259" s="394"/>
      <c r="D259" s="394"/>
      <c r="E259" s="394"/>
      <c r="F259" s="394"/>
      <c r="G259" s="394"/>
      <c r="H259" s="393"/>
    </row>
    <row r="260" spans="1:9" s="138" customFormat="1" ht="18.75" customHeight="1" thickBot="1" x14ac:dyDescent="0.3">
      <c r="A260" s="680" t="str">
        <f>Translations!$B$152</f>
        <v>COMPLIANCE WITH EU ETS RULES</v>
      </c>
      <c r="B260" s="681"/>
      <c r="C260" s="681"/>
      <c r="D260" s="681"/>
      <c r="E260" s="681"/>
      <c r="F260" s="681"/>
      <c r="G260" s="682"/>
      <c r="H260" s="434" t="str">
        <f>Translations!$B$153</f>
        <v>&lt;Only brief answers are required here (or a cross reference to a specific item in Annex 1). If more detail is needed for a No response; details should be added to the relevant section of Annex 1 relating to findings on uncorrected non-compliances or non-conformities&gt;</v>
      </c>
    </row>
    <row r="261" spans="1:9" ht="47.55" customHeight="1" x14ac:dyDescent="0.25">
      <c r="A261" s="522" t="str">
        <f>Translations!$B$154</f>
        <v>Climate-Neutrality plan in compliance with the FAR and Regulation 2023/2441 ?</v>
      </c>
      <c r="B261" s="666"/>
      <c r="C261" s="506"/>
      <c r="D261" s="506"/>
      <c r="E261" s="506"/>
      <c r="F261" s="506"/>
      <c r="G261" s="507"/>
      <c r="H261" s="434"/>
    </row>
    <row r="262" spans="1:9" s="52" customFormat="1" ht="58.05" customHeight="1" thickBot="1" x14ac:dyDescent="0.3">
      <c r="A262" s="521" t="str">
        <f>Translations!$B$155</f>
        <v>Have there been changes in the Climate-Neutrality plan or Climate-Neutrality report that affect the milestones and targets?</v>
      </c>
      <c r="B262" s="698"/>
      <c r="C262" s="686"/>
      <c r="D262" s="686"/>
      <c r="E262" s="686"/>
      <c r="F262" s="686"/>
      <c r="G262" s="687"/>
      <c r="H262" s="73" t="str">
        <f>Translations!$B$156</f>
        <v xml:space="preserve">&lt;If not already reported to the CA, in Annex 3 please provide a brief summary of any changes identified (this might be in addition to some changes that have been reported)&gt;
 </v>
      </c>
      <c r="I262" s="138"/>
    </row>
    <row r="263" spans="1:9" ht="18.45" customHeight="1" thickBot="1" x14ac:dyDescent="0.3">
      <c r="A263" s="713" t="str">
        <f>Translations!$B$157</f>
        <v>EU Regulation on A&amp;V met:</v>
      </c>
      <c r="B263" s="714"/>
      <c r="C263" s="714"/>
      <c r="D263" s="714"/>
      <c r="E263" s="714"/>
      <c r="F263" s="714"/>
      <c r="G263" s="715"/>
      <c r="H263" s="73" t="str">
        <f>Translations!$B$158</f>
        <v>&lt;This is AVR as defined at point 3 of the sheet "Guidelines and Conditions"&gt;</v>
      </c>
    </row>
    <row r="264" spans="1:9" ht="62.7" customHeight="1" x14ac:dyDescent="0.25">
      <c r="A264" s="522" t="str">
        <f>Translations!$B$159</f>
        <v>Article 22d: modifications to Climate-Neutrality plan notified to CA?</v>
      </c>
      <c r="B264" s="666"/>
      <c r="C264" s="506"/>
      <c r="D264" s="506"/>
      <c r="E264" s="506"/>
      <c r="F264" s="506"/>
      <c r="G264" s="507"/>
      <c r="H264" s="73" t="str">
        <f>Translations!$B$252</f>
        <v>&lt;State whether this applies to individual named installations or all of them. Where discrepancies are found these must be reported in Annex 1.
Failure to notify a change in the milestones and targets in accordance with FAR Article 22d is a non-compliance that should be reported on Annex 1 of this VOS.  Information on changes that should have been reported should be provided on Annex 3, as outlined at line 64 above&gt;</v>
      </c>
    </row>
    <row r="265" spans="1:9" ht="52.05" customHeight="1" x14ac:dyDescent="0.25">
      <c r="A265" s="644" t="str">
        <f>Translations!$B$161</f>
        <v xml:space="preserve">Article 16(2)(ca): Boundaries of installation as set out in MRR and sub-installation(s) set out in FAR are consistent?
</v>
      </c>
      <c r="B265" s="635"/>
      <c r="C265" s="467"/>
      <c r="D265" s="467"/>
      <c r="E265" s="467"/>
      <c r="F265" s="467"/>
      <c r="G265" s="468"/>
      <c r="H265" s="73"/>
    </row>
    <row r="266" spans="1:9" ht="72" customHeight="1" x14ac:dyDescent="0.25">
      <c r="A266" s="644" t="str">
        <f>Translations!$B$162</f>
        <v>Article 16(2)(fb): Historical emissions, emission levels and the activity levels are consistent with data included in the baseline data reports and the activity level reports?</v>
      </c>
      <c r="B266" s="635"/>
      <c r="C266" s="467"/>
      <c r="D266" s="467"/>
      <c r="E266" s="467"/>
      <c r="F266" s="467"/>
      <c r="G266" s="468"/>
      <c r="H266" s="73"/>
    </row>
    <row r="267" spans="1:9" ht="30" customHeight="1" x14ac:dyDescent="0.25">
      <c r="A267" s="644" t="str">
        <f>Translations!$B$163</f>
        <v>Article 7(4) and 17c: Climate-Neutrality plan correctly applied?</v>
      </c>
      <c r="B267" s="635"/>
      <c r="C267" s="467"/>
      <c r="D267" s="467"/>
      <c r="E267" s="467"/>
      <c r="F267" s="467"/>
      <c r="G267" s="468"/>
      <c r="H267" s="73"/>
    </row>
    <row r="268" spans="1:9" ht="66" customHeight="1" x14ac:dyDescent="0.25">
      <c r="A268" s="696" t="str">
        <f>Translations!$B$164</f>
        <v>Article 17c(a): Measures related to milestones and targets have been implemented and the implementation of those measures has been completed?</v>
      </c>
      <c r="B268" s="697"/>
      <c r="C268" s="467"/>
      <c r="D268" s="467"/>
      <c r="E268" s="467"/>
      <c r="F268" s="467"/>
      <c r="G268" s="468"/>
      <c r="H268" s="73"/>
    </row>
    <row r="269" spans="1:9" ht="60.45" customHeight="1" x14ac:dyDescent="0.25">
      <c r="A269" s="696" t="str">
        <f>Translations!$B$165</f>
        <v>Article 17c(c): Evidence of achievement of milestones and targets is consistent with Climate-Neutrality plan?</v>
      </c>
      <c r="B269" s="697"/>
      <c r="C269" s="467"/>
      <c r="D269" s="467"/>
      <c r="E269" s="467"/>
      <c r="F269" s="467"/>
      <c r="G269" s="468"/>
      <c r="H269" s="73"/>
    </row>
    <row r="270" spans="1:9" ht="70.95" customHeight="1" x14ac:dyDescent="0.25">
      <c r="A270" s="696" t="str">
        <f>Translations!$B$166</f>
        <v>Article 17c(d): Appropriate data is used to demonstrate whether milestones and targets laid down in the Climate-Neutrality plan have been achieved?</v>
      </c>
      <c r="B270" s="697"/>
      <c r="C270" s="467"/>
      <c r="D270" s="467"/>
      <c r="E270" s="467"/>
      <c r="F270" s="467"/>
      <c r="G270" s="468"/>
      <c r="H270" s="73"/>
    </row>
    <row r="271" spans="1:9" ht="69.75" customHeight="1" x14ac:dyDescent="0.25">
      <c r="A271" s="644" t="str">
        <f>Translations!$B$167</f>
        <v>Article 17c(e): Calculation of data used to demonstrate whether milestones and targets laid down in the climate-neutrality plan have been achieved, is correct?</v>
      </c>
      <c r="B271" s="635"/>
      <c r="C271" s="467"/>
      <c r="D271" s="467"/>
      <c r="E271" s="467"/>
      <c r="F271" s="467"/>
      <c r="G271" s="468"/>
      <c r="H271" s="73"/>
    </row>
    <row r="272" spans="1:9" ht="94.5" customHeight="1" x14ac:dyDescent="0.25">
      <c r="A272" s="644" t="str">
        <f>Translations!$B$168</f>
        <v xml:space="preserve">Article 17c(e): Data used to demonstrate that milestones and targets have been achieved is consistent with other relevant data in the verified emission report, baseline data report and annual activity level report? </v>
      </c>
      <c r="B272" s="635"/>
      <c r="C272" s="467"/>
      <c r="D272" s="467"/>
      <c r="E272" s="467"/>
      <c r="F272" s="467"/>
      <c r="G272" s="468"/>
      <c r="H272" s="73"/>
    </row>
    <row r="273" spans="1:8" ht="71.7" customHeight="1" x14ac:dyDescent="0.25">
      <c r="A273" s="644" t="str">
        <f>Translations!$B$169</f>
        <v>Article 17c(f): Achieved targets demonstrate a reduction in line with the estimated GHG emission reduction described in the Climate-Neutrality plan?</v>
      </c>
      <c r="B273" s="635"/>
      <c r="C273" s="467"/>
      <c r="D273" s="467"/>
      <c r="E273" s="467"/>
      <c r="F273" s="467"/>
      <c r="G273" s="468"/>
      <c r="H273" s="73"/>
    </row>
    <row r="274" spans="1:8" ht="28.8" customHeight="1" x14ac:dyDescent="0.25">
      <c r="A274" s="644" t="str">
        <f>Translations!$B$170</f>
        <v>Prior period non-conformities corrected?</v>
      </c>
      <c r="B274" s="635"/>
      <c r="C274" s="467"/>
      <c r="D274" s="467"/>
      <c r="E274" s="467"/>
      <c r="F274" s="467"/>
      <c r="G274" s="468"/>
      <c r="H274" s="434" t="str">
        <f>Translations!$B$171</f>
        <v>&lt; if prior non-conformities are not corrected and these are still relevant for the achievement of milestones and targets for the relevant reporting period, please indicate that there are such prior period non-conformities and provide more detail in Annex 1&gt;</v>
      </c>
    </row>
    <row r="275" spans="1:8" ht="18" customHeight="1" x14ac:dyDescent="0.25">
      <c r="A275" s="644"/>
      <c r="B275" s="635"/>
      <c r="C275" s="469" t="str">
        <f>Translations!$B$172</f>
        <v>If no, has risk of misstatement/non-conformity been assessed by the verifier?</v>
      </c>
      <c r="D275" s="469"/>
      <c r="E275" s="469"/>
      <c r="F275" s="469"/>
      <c r="G275" s="470"/>
      <c r="H275" s="434"/>
    </row>
    <row r="276" spans="1:8" s="138" customFormat="1" ht="31.05" customHeight="1" x14ac:dyDescent="0.25">
      <c r="A276" s="644"/>
      <c r="B276" s="635"/>
      <c r="C276" s="467"/>
      <c r="D276" s="467"/>
      <c r="E276" s="467"/>
      <c r="F276" s="467"/>
      <c r="G276" s="468"/>
      <c r="H276" s="73" t="str">
        <f>Translations!$B$173</f>
        <v>&lt;If no, the finding in Annex 1 should give an indication of the liklihood that failure to implement the improvement would result in a misstatement or non-conformity in the future&gt;</v>
      </c>
    </row>
    <row r="277" spans="1:8" s="138" customFormat="1" ht="19.95" customHeight="1" x14ac:dyDescent="0.25">
      <c r="A277" s="644" t="str">
        <f>Translations!$B$174</f>
        <v>Prior period improvements implemented correctly?</v>
      </c>
      <c r="B277" s="635"/>
      <c r="C277" s="467"/>
      <c r="D277" s="467"/>
      <c r="E277" s="467"/>
      <c r="F277" s="467"/>
      <c r="G277" s="468"/>
      <c r="H277" s="73"/>
    </row>
    <row r="278" spans="1:8" s="138" customFormat="1" ht="19.05" customHeight="1" x14ac:dyDescent="0.25">
      <c r="A278" s="644"/>
      <c r="B278" s="635"/>
      <c r="C278" s="469" t="str">
        <f>Translations!$B$172</f>
        <v>If no, has risk of misstatement/non-conformity been assessed by the verifier?</v>
      </c>
      <c r="D278" s="469"/>
      <c r="E278" s="469"/>
      <c r="F278" s="469"/>
      <c r="G278" s="470"/>
      <c r="H278" s="73"/>
    </row>
    <row r="279" spans="1:8" s="138" customFormat="1" ht="38.25" customHeight="1" x14ac:dyDescent="0.25">
      <c r="A279" s="644"/>
      <c r="B279" s="635"/>
      <c r="C279" s="467"/>
      <c r="D279" s="467"/>
      <c r="E279" s="467"/>
      <c r="F279" s="467"/>
      <c r="G279" s="468"/>
      <c r="H279" s="73" t="str">
        <f>Translations!$B$173</f>
        <v>&lt;If no, the finding in Annex 1 should give an indication of the liklihood that failure to implement the improvement would result in a misstatement or non-conformity in the future&gt;</v>
      </c>
    </row>
    <row r="280" spans="1:8" s="138" customFormat="1" ht="16.05" customHeight="1" x14ac:dyDescent="0.25">
      <c r="A280" s="644" t="str">
        <f>Translations!$B$175</f>
        <v>Articles 14(a) and 16(2): Data and data flow verified in detail and back to source?</v>
      </c>
      <c r="B280" s="635"/>
      <c r="C280" s="467"/>
      <c r="D280" s="467"/>
      <c r="E280" s="467"/>
      <c r="F280" s="467"/>
      <c r="G280" s="468"/>
      <c r="H280" s="73" t="str">
        <f>Translations!$B$176</f>
        <v>&lt; The data verification has been fully completed as required? &gt;</v>
      </c>
    </row>
    <row r="281" spans="1:8" s="138" customFormat="1" ht="17.55" customHeight="1" x14ac:dyDescent="0.25">
      <c r="A281" s="644"/>
      <c r="B281" s="635"/>
      <c r="C281" s="469" t="str">
        <f>Translations!$B$177</f>
        <v>If no, please provide a justification below:</v>
      </c>
      <c r="D281" s="469"/>
      <c r="E281" s="469"/>
      <c r="F281" s="469"/>
      <c r="G281" s="470"/>
      <c r="H281" s="73"/>
    </row>
    <row r="282" spans="1:8" s="138" customFormat="1" ht="15.75" customHeight="1" x14ac:dyDescent="0.25">
      <c r="A282" s="644"/>
      <c r="B282" s="635"/>
      <c r="C282" s="467"/>
      <c r="D282" s="467"/>
      <c r="E282" s="467"/>
      <c r="F282" s="467"/>
      <c r="G282" s="468"/>
      <c r="H282" s="73"/>
    </row>
    <row r="283" spans="1:8" s="138" customFormat="1" ht="59.55" customHeight="1" x14ac:dyDescent="0.25">
      <c r="A283" s="644" t="str">
        <f>Translations!$B$178</f>
        <v>Article 14(b): Control activities are documented, implemented, maintained and effective to mitigate inherent risks?</v>
      </c>
      <c r="B283" s="635"/>
      <c r="C283" s="467"/>
      <c r="D283" s="467"/>
      <c r="E283" s="467"/>
      <c r="F283" s="467"/>
      <c r="G283" s="468"/>
      <c r="H283" s="73"/>
    </row>
    <row r="284" spans="1:8" s="138" customFormat="1" ht="59.55" customHeight="1" x14ac:dyDescent="0.25">
      <c r="A284" s="644" t="str">
        <f>Translations!$B$179</f>
        <v>Relevant procedures are documented, implemented, maintained and effective to mitigate inherent risks and control risks?</v>
      </c>
      <c r="B284" s="635"/>
      <c r="C284" s="467"/>
      <c r="D284" s="467"/>
      <c r="E284" s="467"/>
      <c r="F284" s="467"/>
      <c r="G284" s="468"/>
      <c r="H284" s="403" t="str">
        <f>Translations!$B$180</f>
        <v>&lt; The verifier should check whether procedures that operators have implemented to monitor and report climate-neutrality targets and milestones are established, implemented, maintained and documented and whether these procedures are appropriate to mitigate inherent and control risks&gt;</v>
      </c>
    </row>
    <row r="285" spans="1:8" s="138" customFormat="1" ht="13.5" customHeight="1" x14ac:dyDescent="0.25">
      <c r="A285" s="696" t="str">
        <f>Translations!$B$181</f>
        <v>Article 18(4): Are there Data Gaps?</v>
      </c>
      <c r="B285" s="697"/>
      <c r="C285" s="467"/>
      <c r="D285" s="467"/>
      <c r="E285" s="467"/>
      <c r="F285" s="467"/>
      <c r="G285" s="468"/>
      <c r="H285" s="405"/>
    </row>
    <row r="286" spans="1:8" s="138" customFormat="1" ht="13.5" customHeight="1" x14ac:dyDescent="0.25">
      <c r="A286" s="696"/>
      <c r="B286" s="697"/>
      <c r="C286" s="469" t="str">
        <f>Translations!$B$182</f>
        <v>If yes, please briefly explain below and complete Annex 1B:</v>
      </c>
      <c r="D286" s="469"/>
      <c r="E286" s="469"/>
      <c r="F286" s="469"/>
      <c r="G286" s="470"/>
      <c r="H286" s="403"/>
    </row>
    <row r="287" spans="1:8" s="138" customFormat="1" ht="28.5" customHeight="1" x14ac:dyDescent="0.25">
      <c r="A287" s="696"/>
      <c r="B287" s="697"/>
      <c r="C287" s="465"/>
      <c r="D287" s="465"/>
      <c r="E287" s="465"/>
      <c r="F287" s="465"/>
      <c r="G287" s="466"/>
      <c r="H287" s="403"/>
    </row>
    <row r="288" spans="1:8" s="138" customFormat="1" ht="48.75" customHeight="1" thickBot="1" x14ac:dyDescent="0.3">
      <c r="A288" s="521" t="str">
        <f>Translations!$B$183</f>
        <v>Article 18(4): Verification of methods applied for missing data:</v>
      </c>
      <c r="B288" s="698"/>
      <c r="C288" s="694"/>
      <c r="D288" s="694"/>
      <c r="E288" s="694"/>
      <c r="F288" s="694"/>
      <c r="G288" s="695"/>
      <c r="H288" s="73" t="str">
        <f>Translations!$B$184</f>
        <v>&lt;Reasons why data report is not complete should be stated in the finding in Annex 1; this should also state whether an alternative methodology has been used to fill the data gap&gt;</v>
      </c>
    </row>
    <row r="289" spans="1:8" s="138" customFormat="1" ht="16.95" customHeight="1" thickBot="1" x14ac:dyDescent="0.3">
      <c r="A289" s="680" t="str">
        <f>Translations!$B$185</f>
        <v>GD 11 GUIDANCE ON CLIMATE-NEUTRALITY PLANS AS A CONDITION OF FREE ALLOCATION</v>
      </c>
      <c r="B289" s="681"/>
      <c r="C289" s="681"/>
      <c r="D289" s="681"/>
      <c r="E289" s="681"/>
      <c r="F289" s="681"/>
      <c r="G289" s="682"/>
      <c r="H289" s="73"/>
    </row>
    <row r="290" spans="1:8" s="138" customFormat="1" ht="16.95" customHeight="1" x14ac:dyDescent="0.25">
      <c r="A290" s="522" t="str">
        <f>Translations!$B$186</f>
        <v>EC guidance on Climate-Neutality plans and FAR met?</v>
      </c>
      <c r="B290" s="666"/>
      <c r="C290" s="688"/>
      <c r="D290" s="689"/>
      <c r="E290" s="689"/>
      <c r="F290" s="689"/>
      <c r="G290" s="690"/>
      <c r="H290" s="462" t="str">
        <f>Translations!$B$187</f>
        <v>&lt;The response here should be Yes or No as EC guidance is always applicable for verifiers and operators&gt;</v>
      </c>
    </row>
    <row r="291" spans="1:8" s="138" customFormat="1" ht="16.95" customHeight="1" x14ac:dyDescent="0.25">
      <c r="A291" s="644"/>
      <c r="B291" s="635"/>
      <c r="C291" s="469" t="str">
        <f>Translations!$B$177</f>
        <v>If no, please provide a justification below:</v>
      </c>
      <c r="D291" s="469"/>
      <c r="E291" s="469"/>
      <c r="F291" s="469"/>
      <c r="G291" s="470"/>
      <c r="H291" s="462"/>
    </row>
    <row r="292" spans="1:8" s="138" customFormat="1" ht="16.95" customHeight="1" x14ac:dyDescent="0.25">
      <c r="A292" s="644"/>
      <c r="B292" s="635"/>
      <c r="C292" s="465"/>
      <c r="D292" s="465"/>
      <c r="E292" s="465"/>
      <c r="F292" s="465"/>
      <c r="G292" s="466"/>
      <c r="H292" s="73"/>
    </row>
    <row r="293" spans="1:8" s="138" customFormat="1" ht="19.2" customHeight="1" x14ac:dyDescent="0.25">
      <c r="A293" s="644" t="str">
        <f>Translations!$B$188</f>
        <v>Competent Authority guidance on ALCR, FAR and Climate-Neutrality plans met (if relevant)?</v>
      </c>
      <c r="B293" s="635"/>
      <c r="C293" s="691"/>
      <c r="D293" s="692"/>
      <c r="E293" s="692"/>
      <c r="F293" s="692"/>
      <c r="G293" s="693"/>
      <c r="H293" s="73"/>
    </row>
    <row r="294" spans="1:8" s="138" customFormat="1" ht="16.95" customHeight="1" x14ac:dyDescent="0.25">
      <c r="A294" s="644"/>
      <c r="B294" s="635"/>
      <c r="C294" s="469" t="str">
        <f>Translations!$B$177</f>
        <v>If no, please provide a justification below:</v>
      </c>
      <c r="D294" s="469"/>
      <c r="E294" s="469"/>
      <c r="F294" s="469"/>
      <c r="G294" s="470"/>
      <c r="H294" s="73"/>
    </row>
    <row r="295" spans="1:8" s="138" customFormat="1" ht="25.95" customHeight="1" thickBot="1" x14ac:dyDescent="0.3">
      <c r="A295" s="521"/>
      <c r="B295" s="698"/>
      <c r="C295" s="694"/>
      <c r="D295" s="694"/>
      <c r="E295" s="694"/>
      <c r="F295" s="694"/>
      <c r="G295" s="695"/>
      <c r="H295" s="73"/>
    </row>
    <row r="296" spans="1:8" s="138" customFormat="1" ht="17.55" customHeight="1" thickBot="1" x14ac:dyDescent="0.3">
      <c r="A296" s="722" t="str">
        <f>Translations!$B$189</f>
        <v>COMPLIANCE WITH THE EU ETS MONITORING AND REPORTING PRINCIPLES</v>
      </c>
      <c r="B296" s="723"/>
      <c r="C296" s="723"/>
      <c r="D296" s="723"/>
      <c r="E296" s="723"/>
      <c r="F296" s="723"/>
      <c r="G296" s="724"/>
      <c r="H296" s="462" t="str">
        <f>Translations!$B$190</f>
        <v>&lt;Only brief comments are required in this section.   NOTE - it is recognised that some principles are aspirational and it may not be possible to confirm absolute 'compliance'.  In addition, some principles are reliant upon others being met before 'compliance' can be 'confirmed'.  Further guidance on principles is given in FAR Guidance Document 4 and in MRR Articles 5 to 9 and AVR Article 6.&gt;</v>
      </c>
    </row>
    <row r="297" spans="1:8" s="138" customFormat="1" ht="22.95" customHeight="1" x14ac:dyDescent="0.25">
      <c r="A297" s="522" t="str">
        <f>Translations!$B$191</f>
        <v>Completeness:</v>
      </c>
      <c r="B297" s="666"/>
      <c r="C297" s="688"/>
      <c r="D297" s="689"/>
      <c r="E297" s="689"/>
      <c r="F297" s="689"/>
      <c r="G297" s="690"/>
      <c r="H297" s="462"/>
    </row>
    <row r="298" spans="1:8" s="138" customFormat="1" ht="22.95" customHeight="1" x14ac:dyDescent="0.25">
      <c r="A298" s="644"/>
      <c r="B298" s="635"/>
      <c r="C298" s="469" t="str">
        <f>Translations!$B$192</f>
        <v>If no, please briefly explain below:</v>
      </c>
      <c r="D298" s="469"/>
      <c r="E298" s="469"/>
      <c r="F298" s="469"/>
      <c r="G298" s="470"/>
      <c r="H298" s="462"/>
    </row>
    <row r="299" spans="1:8" s="138" customFormat="1" ht="28.5" customHeight="1" x14ac:dyDescent="0.25">
      <c r="A299" s="644"/>
      <c r="B299" s="635"/>
      <c r="C299" s="465"/>
      <c r="D299" s="465"/>
      <c r="E299" s="465"/>
      <c r="F299" s="465"/>
      <c r="G299" s="466"/>
      <c r="H299" s="73" t="str">
        <f>Translations!$B$7</f>
        <v>&lt;Insert reasons why the principle is not complied with or make reference to the relavant finding(s) in Annex 1&gt;</v>
      </c>
    </row>
    <row r="300" spans="1:8" s="138" customFormat="1" ht="18" customHeight="1" x14ac:dyDescent="0.25">
      <c r="A300" s="644" t="str">
        <f>Translations!$B$193</f>
        <v>Accuracy:</v>
      </c>
      <c r="B300" s="635"/>
      <c r="C300" s="705"/>
      <c r="D300" s="706"/>
      <c r="E300" s="706"/>
      <c r="F300" s="706"/>
      <c r="G300" s="707"/>
      <c r="H300" s="73"/>
    </row>
    <row r="301" spans="1:8" s="138" customFormat="1" ht="18" customHeight="1" x14ac:dyDescent="0.25">
      <c r="A301" s="644"/>
      <c r="B301" s="635"/>
      <c r="C301" s="469" t="str">
        <f>Translations!$B$192</f>
        <v>If no, please briefly explain below:</v>
      </c>
      <c r="D301" s="469"/>
      <c r="E301" s="469"/>
      <c r="F301" s="469"/>
      <c r="G301" s="470"/>
      <c r="H301" s="73"/>
    </row>
    <row r="302" spans="1:8" s="138" customFormat="1" ht="28.5" customHeight="1" x14ac:dyDescent="0.25">
      <c r="A302" s="644"/>
      <c r="B302" s="635"/>
      <c r="C302" s="465"/>
      <c r="D302" s="465"/>
      <c r="E302" s="465"/>
      <c r="F302" s="465"/>
      <c r="G302" s="466"/>
      <c r="H302" s="73" t="str">
        <f>Translations!$B$7</f>
        <v>&lt;Insert reasons why the principle is not complied with or make reference to the relavant finding(s) in Annex 1&gt;</v>
      </c>
    </row>
    <row r="303" spans="1:8" s="138" customFormat="1" ht="16.5" customHeight="1" x14ac:dyDescent="0.25">
      <c r="A303" s="644" t="str">
        <f>Translations!$B$194</f>
        <v>Reliability</v>
      </c>
      <c r="B303" s="635"/>
      <c r="C303" s="705"/>
      <c r="D303" s="706"/>
      <c r="E303" s="706"/>
      <c r="F303" s="706"/>
      <c r="G303" s="707"/>
      <c r="H303" s="73"/>
    </row>
    <row r="304" spans="1:8" s="138" customFormat="1" ht="16.5" customHeight="1" x14ac:dyDescent="0.25">
      <c r="A304" s="644"/>
      <c r="B304" s="635"/>
      <c r="C304" s="469" t="str">
        <f>Translations!$B$192</f>
        <v>If no, please briefly explain below:</v>
      </c>
      <c r="D304" s="469"/>
      <c r="E304" s="469"/>
      <c r="F304" s="469"/>
      <c r="G304" s="470"/>
      <c r="H304" s="73"/>
    </row>
    <row r="305" spans="1:8" s="138" customFormat="1" ht="28.5" customHeight="1" thickBot="1" x14ac:dyDescent="0.3">
      <c r="A305" s="645"/>
      <c r="B305" s="646"/>
      <c r="C305" s="463"/>
      <c r="D305" s="463"/>
      <c r="E305" s="463"/>
      <c r="F305" s="463"/>
      <c r="G305" s="464"/>
      <c r="H305" s="73" t="str">
        <f>Translations!$B$7</f>
        <v>&lt;Insert reasons why the principle is not complied with or make reference to the relavant finding(s) in Annex 1&gt;</v>
      </c>
    </row>
    <row r="306" spans="1:8" s="138" customFormat="1" ht="20.55" customHeight="1" thickBot="1" x14ac:dyDescent="0.3">
      <c r="B306" s="55"/>
      <c r="C306" s="394"/>
      <c r="D306" s="394"/>
      <c r="E306" s="394"/>
      <c r="F306" s="394"/>
      <c r="G306" s="394"/>
      <c r="H306" s="458" t="str">
        <f>Translations!$B$196</f>
        <v xml:space="preserve">The lines of the Opinion statement blocks that are NOT applicable to this verification must be hidden using the "-" sign in the left margin of the sheet. Only the valid statement for this verification must be showing when the verification report is submitted to the CA.
</v>
      </c>
    </row>
    <row r="307" spans="1:8" s="138" customFormat="1" ht="20.55" customHeight="1" thickBot="1" x14ac:dyDescent="0.3">
      <c r="A307" s="493" t="str">
        <f>Translations!$B$195</f>
        <v>OPINION</v>
      </c>
      <c r="B307" s="494"/>
      <c r="C307" s="494"/>
      <c r="D307" s="494"/>
      <c r="E307" s="494"/>
      <c r="F307" s="494"/>
      <c r="G307" s="495"/>
      <c r="H307" s="458"/>
    </row>
    <row r="308" spans="1:8" s="138" customFormat="1" ht="37.049999999999997" customHeight="1" outlineLevel="1" x14ac:dyDescent="0.25">
      <c r="A308" s="699" t="str">
        <f>Translations!$B$197</f>
        <v xml:space="preserve">OPINION - verified as satisfactory: </v>
      </c>
      <c r="B308" s="700"/>
      <c r="C308" s="708" t="str">
        <f>Translations!$B$253</f>
        <v>We have conducted a verification of the data used to demonstrate whether milestones and targets have been achieved as reported by the above District Heating Company in its Report as referenced above.  On the basis of the verification work undertaken (see Annex 2) these data are fairly stated. 
We also confirm that the milestones and targets listed in the Climate-Neutrality plan and the Climate-Neutrality report are consistent and that these have been achieved for the reporting period.</v>
      </c>
      <c r="D308" s="708"/>
      <c r="E308" s="708"/>
      <c r="F308" s="708"/>
      <c r="G308" s="709"/>
      <c r="H308" s="73" t="str">
        <f>Translations!$B$199</f>
        <v>&lt;Use EITHER this opinion text, if there is no problem and there are no specific comments to be made in relation to things that might affect data quality or the interpretation of the opinion by a user. This opinion statement may only be selected if there are no uncorrected misstatements, non-conformities and non-compliances.&gt;</v>
      </c>
    </row>
    <row r="309" spans="1:8" s="138" customFormat="1" ht="55.2" customHeight="1" outlineLevel="1" thickBot="1" x14ac:dyDescent="0.3">
      <c r="A309" s="701"/>
      <c r="B309" s="702"/>
      <c r="C309" s="498"/>
      <c r="D309" s="498"/>
      <c r="E309" s="498"/>
      <c r="F309" s="498"/>
      <c r="G309" s="499"/>
      <c r="H309" s="393" t="str">
        <f>Translations!$B$200</f>
        <v>NOTE - only a positive form of words is acceptable for a verified opinion - DO NOT CHANGE THE FORM OF WORDS IN THESE OPINION TEXTS - ADD DETAIL WHERE REQUESTED</v>
      </c>
    </row>
    <row r="310" spans="1:8" s="138" customFormat="1" ht="10.8" customHeight="1" thickBot="1" x14ac:dyDescent="0.3">
      <c r="A310" s="422"/>
      <c r="B310" s="144"/>
      <c r="C310" s="417"/>
      <c r="D310" s="417"/>
      <c r="E310" s="417"/>
      <c r="F310" s="417"/>
      <c r="G310" s="417"/>
      <c r="H310" s="393"/>
    </row>
    <row r="311" spans="1:8" s="138" customFormat="1" ht="30.45" customHeight="1" outlineLevel="1" x14ac:dyDescent="0.25">
      <c r="A311" s="703" t="str">
        <f>Translations!$B$201</f>
        <v xml:space="preserve">OPINION - verified with comments: </v>
      </c>
      <c r="B311" s="704"/>
      <c r="C311" s="446" t="str">
        <f>Translations!$B$254</f>
        <v>We have conducted a verification of the data used to demonstrate whether milestones and targets have been achieved as reported by the above District Heating Company in its Report as referenced above. On the basis of the verification work undertaken (see Annex 2) these data are fairly stated, with the exception of the points listed below.
We also confirm that the milestones and targets listed in the Climate-Neutrality plan and the Climate-Neutrality report are consistent and that these have been achieved for the reporting period.</v>
      </c>
      <c r="D311" s="446"/>
      <c r="E311" s="446"/>
      <c r="F311" s="446"/>
      <c r="G311" s="447"/>
      <c r="H311" s="73" t="str">
        <f>Translations!$B$203</f>
        <v xml:space="preserve">&lt;OR use this opinion text, if the opinion is qualified with comments for the user of the opinion.  Please provide brief details of any exceptions that might affect the data and therefore qualify the opinion. 
</v>
      </c>
    </row>
    <row r="312" spans="1:8" s="138" customFormat="1" ht="77.55" customHeight="1" outlineLevel="1" x14ac:dyDescent="0.25">
      <c r="A312" s="699"/>
      <c r="B312" s="700"/>
      <c r="C312" s="496"/>
      <c r="D312" s="496"/>
      <c r="E312" s="496"/>
      <c r="F312" s="496"/>
      <c r="G312" s="497"/>
      <c r="H312" s="393" t="str">
        <f>Translations!$B$204</f>
        <v>‌NOTE - only a positive form of words is acceptable for a verified opinion - DO NOT CHANGE THE FORM OF WORDS IN THESE OPINION TEXTS - ADD DETAIL OR ADD COMMENTS WHERE REQUESTED; Extra lines from the comments section can be deleted</v>
      </c>
    </row>
    <row r="313" spans="1:8" s="138" customFormat="1" ht="13.05" customHeight="1" outlineLevel="1" x14ac:dyDescent="0.25">
      <c r="A313" s="718" t="str">
        <f>Translations!$B$205</f>
        <v>Comments which qualify the opinion:</v>
      </c>
      <c r="B313" s="719"/>
      <c r="C313" s="436" t="s">
        <v>276</v>
      </c>
      <c r="D313" s="436"/>
      <c r="E313" s="436"/>
      <c r="F313" s="436"/>
      <c r="G313" s="437"/>
      <c r="H313" s="434" t="str">
        <f>Translations!$B$206</f>
        <v xml:space="preserve">NOTE - these are effectively warning caveats that the verifier wishes to draw the Report user's attention to - including, for example, as an indication of non-material misstatements, non-compliances and non-conformities remaining at the point of confirming the verification opinion (but which don't prevent the verifier from stating with reasonable assurance that the data are free from material misstatements) i.e. just a summary of any key points the verifier specifically wishes to draw a user's attention to; the full details of all uncorrected non-material misstatements, non-conformities, non-compliances and recommendations for improvements should be listed in the findings in Annex 1. </v>
      </c>
    </row>
    <row r="314" spans="1:8" s="138" customFormat="1" ht="13.05" customHeight="1" outlineLevel="1" x14ac:dyDescent="0.25">
      <c r="A314" s="718"/>
      <c r="B314" s="719"/>
      <c r="C314" s="436" t="s">
        <v>277</v>
      </c>
      <c r="D314" s="436"/>
      <c r="E314" s="436"/>
      <c r="F314" s="436"/>
      <c r="G314" s="437"/>
      <c r="H314" s="434"/>
    </row>
    <row r="315" spans="1:8" s="138" customFormat="1" ht="13.05" customHeight="1" outlineLevel="1" x14ac:dyDescent="0.25">
      <c r="A315" s="718"/>
      <c r="B315" s="719"/>
      <c r="C315" s="436" t="s">
        <v>278</v>
      </c>
      <c r="D315" s="436"/>
      <c r="E315" s="436"/>
      <c r="F315" s="436"/>
      <c r="G315" s="437"/>
      <c r="H315" s="434"/>
    </row>
    <row r="316" spans="1:8" s="138" customFormat="1" ht="13.05" customHeight="1" outlineLevel="1" x14ac:dyDescent="0.25">
      <c r="A316" s="718"/>
      <c r="B316" s="719"/>
      <c r="C316" s="436"/>
      <c r="D316" s="436"/>
      <c r="E316" s="436"/>
      <c r="F316" s="436"/>
      <c r="G316" s="437"/>
      <c r="H316" s="434"/>
    </row>
    <row r="317" spans="1:8" s="138" customFormat="1" ht="13.05" customHeight="1" outlineLevel="1" x14ac:dyDescent="0.25">
      <c r="A317" s="718"/>
      <c r="B317" s="719"/>
      <c r="C317" s="436"/>
      <c r="D317" s="436"/>
      <c r="E317" s="436"/>
      <c r="F317" s="436"/>
      <c r="G317" s="437"/>
      <c r="H317" s="434"/>
    </row>
    <row r="318" spans="1:8" s="138" customFormat="1" ht="13.05" customHeight="1" outlineLevel="1" x14ac:dyDescent="0.25">
      <c r="A318" s="718"/>
      <c r="B318" s="719"/>
      <c r="C318" s="436"/>
      <c r="D318" s="436"/>
      <c r="E318" s="436"/>
      <c r="F318" s="436"/>
      <c r="G318" s="437"/>
      <c r="H318" s="434"/>
    </row>
    <row r="319" spans="1:8" s="138" customFormat="1" ht="13.05" customHeight="1" outlineLevel="1" x14ac:dyDescent="0.25">
      <c r="A319" s="718"/>
      <c r="B319" s="719"/>
      <c r="C319" s="436"/>
      <c r="D319" s="436"/>
      <c r="E319" s="436"/>
      <c r="F319" s="436"/>
      <c r="G319" s="437"/>
      <c r="H319" s="434"/>
    </row>
    <row r="320" spans="1:8" s="138" customFormat="1" ht="13.05" customHeight="1" outlineLevel="1" x14ac:dyDescent="0.25">
      <c r="A320" s="718"/>
      <c r="B320" s="719"/>
      <c r="C320" s="436"/>
      <c r="D320" s="436"/>
      <c r="E320" s="436"/>
      <c r="F320" s="436"/>
      <c r="G320" s="437"/>
      <c r="H320" s="434" t="str">
        <f>Translations!$B$207</f>
        <v>&lt;insert comments in relation to any exceptions that have been noted that might/ do affect the verification and therefore which caveat the opinion. Please number each comment separately; delete any unused lines&gt;</v>
      </c>
    </row>
    <row r="321" spans="1:9" s="138" customFormat="1" ht="13.05" customHeight="1" outlineLevel="1" x14ac:dyDescent="0.25">
      <c r="A321" s="718"/>
      <c r="B321" s="719"/>
      <c r="C321" s="436"/>
      <c r="D321" s="436"/>
      <c r="E321" s="436"/>
      <c r="F321" s="436"/>
      <c r="G321" s="437"/>
      <c r="H321" s="434"/>
    </row>
    <row r="322" spans="1:9" s="138" customFormat="1" ht="13.05" customHeight="1" outlineLevel="1" thickBot="1" x14ac:dyDescent="0.3">
      <c r="A322" s="720"/>
      <c r="B322" s="721"/>
      <c r="C322" s="438"/>
      <c r="D322" s="438"/>
      <c r="E322" s="438"/>
      <c r="F322" s="438"/>
      <c r="G322" s="439"/>
      <c r="H322" s="434"/>
    </row>
    <row r="323" spans="1:9" s="138" customFormat="1" ht="10.8" customHeight="1" thickBot="1" x14ac:dyDescent="0.3">
      <c r="A323" s="422"/>
      <c r="B323" s="144"/>
      <c r="C323" s="417"/>
      <c r="D323" s="417"/>
      <c r="E323" s="417"/>
      <c r="F323" s="417"/>
      <c r="G323" s="417"/>
      <c r="H323" s="393"/>
    </row>
    <row r="324" spans="1:9" ht="86.55" customHeight="1" outlineLevel="1" x14ac:dyDescent="0.25">
      <c r="A324" s="703" t="str">
        <f>Translations!$B$208</f>
        <v xml:space="preserve">OPINION - not verified: </v>
      </c>
      <c r="B324" s="704"/>
      <c r="C324" s="446" t="str">
        <f>Translations!$B$255</f>
        <v>We have conducted a verification of the data used to demonstrate whether milestones and targets have been achieved as reported by the above District Heating Company in its Report as referenced above.  On the basis of the verification work undertaken (see Annex 2) these data CANNOT be verified as free from material misstatement due to to the reasons listed below; and/or 
one or more of the milestones or targets listed in the climate-neutrality plan and the climate-neutrality report for the reporting period have NOT been achieved.</v>
      </c>
      <c r="D324" s="446"/>
      <c r="E324" s="446"/>
      <c r="F324" s="446"/>
      <c r="G324" s="447"/>
      <c r="H324" s="95" t="str">
        <f>Translations!$B$210</f>
        <v xml:space="preserve">&lt;OR use this opinion text:
1) if it is not possible to verify the data due to material misstatement(s), limitation of scope or non-conformities that, individually or combined with other non-conformities provide insufficient clarity and prevent the verifier from stating with reasonable assurance that the data are free from material misstatements. (These should be specifically identified, as material items, in Annex 1, along with non-material concerns remaining at the point of final verification); OR
2) the milestones and targets listed in the climate-neutrality plan and climate-neutrality report have NOT BEEN ACHIEVED. 
</v>
      </c>
    </row>
    <row r="325" spans="1:9" ht="12.75" customHeight="1" outlineLevel="1" x14ac:dyDescent="0.25">
      <c r="A325" s="699"/>
      <c r="B325" s="700"/>
      <c r="C325" s="448" t="str">
        <f>Translations!$B$212</f>
        <v>•  uncorrected material misstatement (individual or in aggregate).</v>
      </c>
      <c r="D325" s="448"/>
      <c r="E325" s="448"/>
      <c r="F325" s="448"/>
      <c r="G325" s="449"/>
      <c r="H325" s="435" t="str">
        <f>Translations!$B$211</f>
        <v xml:space="preserve">Please note that if the data used to demonstrate that milestones or targets have been achieved are free from material misstatement, the climate-neutrality report can still be 'NOT verified as satisfactory' if milestones and/or targets relevant to the reporting period have NOT been achieved. </v>
      </c>
    </row>
    <row r="326" spans="1:9" ht="29.55" customHeight="1" outlineLevel="1" x14ac:dyDescent="0.25">
      <c r="A326" s="699"/>
      <c r="B326" s="700"/>
      <c r="C326" s="448" t="str">
        <f>Translations!$B$214</f>
        <v>•  uncorrected material non-conformity (individual or in aggregate) meaning there was insufficient clarity to reach a conclusion with reasonable assurance.</v>
      </c>
      <c r="D326" s="448"/>
      <c r="E326" s="448"/>
      <c r="F326" s="448"/>
      <c r="G326" s="449"/>
      <c r="H326" s="435"/>
    </row>
    <row r="327" spans="1:9" ht="40.799999999999997" customHeight="1" outlineLevel="1" x14ac:dyDescent="0.25">
      <c r="A327" s="699"/>
      <c r="B327" s="700"/>
      <c r="C327" s="448" t="str">
        <f>Translations!$B$215</f>
        <v>•  material non-compliance with the FAR, the ALC or Regulaion 2023/2441 meaning there was insufficient clarity to reach a conclusion with reasonable assurance.</v>
      </c>
      <c r="D327" s="448"/>
      <c r="E327" s="448"/>
      <c r="F327" s="448"/>
      <c r="G327" s="449"/>
      <c r="H327" s="95" t="str">
        <f>Translations!$B$213</f>
        <v>&lt;select the appropriate reasons from the list provided and delete any that are not relevant; or add a different reason in the blank line(s) if relevant&gt;</v>
      </c>
    </row>
    <row r="328" spans="1:9" ht="15.75" customHeight="1" outlineLevel="1" x14ac:dyDescent="0.25">
      <c r="A328" s="699"/>
      <c r="B328" s="700"/>
      <c r="C328" s="448" t="str">
        <f>Translations!$B$216</f>
        <v>•  the scope of the verification was too limited due to:</v>
      </c>
      <c r="D328" s="448"/>
      <c r="E328" s="448"/>
      <c r="F328" s="448"/>
      <c r="G328" s="449"/>
      <c r="H328" s="95"/>
    </row>
    <row r="329" spans="1:9" ht="41.7" customHeight="1" outlineLevel="1" x14ac:dyDescent="0.25">
      <c r="A329" s="699"/>
      <c r="B329" s="700"/>
      <c r="C329" s="448" t="str">
        <f>Translations!$B$217</f>
        <v>- omissions or limitations in the data or information made available for verification such that insufficient evidence could be obtained to assess the report to a reasonable level of assurance or to conduct the verification</v>
      </c>
      <c r="D329" s="448"/>
      <c r="E329" s="448"/>
      <c r="F329" s="448"/>
      <c r="G329" s="449"/>
    </row>
    <row r="330" spans="1:9" ht="28.8" customHeight="1" outlineLevel="1" x14ac:dyDescent="0.25">
      <c r="A330" s="699"/>
      <c r="B330" s="700"/>
      <c r="C330" s="448" t="str">
        <f>Translations!$B$218</f>
        <v>- the Climate-Neutrality Plan does not providing sufficient scope or clarity to reach a verification conclusion</v>
      </c>
      <c r="D330" s="448"/>
      <c r="E330" s="448"/>
      <c r="F330" s="448"/>
      <c r="G330" s="449"/>
      <c r="H330" s="95"/>
    </row>
    <row r="331" spans="1:9" ht="16.95" customHeight="1" outlineLevel="1" thickBot="1" x14ac:dyDescent="0.3">
      <c r="A331" s="701"/>
      <c r="B331" s="702"/>
      <c r="C331" s="450" t="str">
        <f>Translations!$B$219</f>
        <v>- the Climate-Neutrality Plan has not been checked or is deemed non-compliant</v>
      </c>
      <c r="D331" s="450"/>
      <c r="E331" s="450"/>
      <c r="F331" s="450"/>
      <c r="G331" s="451"/>
      <c r="H331" s="95"/>
    </row>
    <row r="332" spans="1:9" ht="10.8" customHeight="1" thickBot="1" x14ac:dyDescent="0.3">
      <c r="B332" s="144"/>
      <c r="C332" s="417"/>
      <c r="D332" s="417"/>
      <c r="E332" s="417"/>
      <c r="F332" s="417"/>
      <c r="G332" s="417"/>
      <c r="H332" s="393"/>
    </row>
    <row r="333" spans="1:9" s="52" customFormat="1" ht="13.8" thickBot="1" x14ac:dyDescent="0.3">
      <c r="A333" s="493" t="str">
        <f>Translations!$B$220</f>
        <v>VERIFICATION TEAM</v>
      </c>
      <c r="B333" s="494"/>
      <c r="C333" s="494"/>
      <c r="D333" s="494"/>
      <c r="E333" s="494"/>
      <c r="F333" s="494"/>
      <c r="G333" s="495"/>
      <c r="H333" s="393"/>
      <c r="I333" s="138"/>
    </row>
    <row r="334" spans="1:9" ht="16.5" customHeight="1" x14ac:dyDescent="0.25">
      <c r="A334" s="651" t="str">
        <f>Translations!$B$221</f>
        <v>Lead EU ETS Auditor:</v>
      </c>
      <c r="B334" s="633"/>
      <c r="C334" s="491"/>
      <c r="D334" s="491"/>
      <c r="E334" s="491"/>
      <c r="F334" s="491"/>
      <c r="G334" s="492"/>
      <c r="H334" s="73" t="str">
        <f>Translations!$B$222</f>
        <v>&lt;insert name&gt;</v>
      </c>
    </row>
    <row r="335" spans="1:9" ht="16.5" customHeight="1" x14ac:dyDescent="0.25">
      <c r="A335" s="644" t="str">
        <f>Translations!$B$223</f>
        <v>EU ETS Auditor(s):</v>
      </c>
      <c r="B335" s="635"/>
      <c r="C335" s="489"/>
      <c r="D335" s="489"/>
      <c r="E335" s="489"/>
      <c r="F335" s="489"/>
      <c r="G335" s="490"/>
      <c r="H335" s="73" t="str">
        <f>Translations!$B$222</f>
        <v>&lt;insert name&gt;</v>
      </c>
    </row>
    <row r="336" spans="1:9" ht="16.5" customHeight="1" x14ac:dyDescent="0.25">
      <c r="A336" s="644" t="str">
        <f>Translations!$B$224</f>
        <v>Technical Expert(s) (EU ETS Auditor):</v>
      </c>
      <c r="B336" s="635"/>
      <c r="C336" s="489"/>
      <c r="D336" s="489"/>
      <c r="E336" s="489"/>
      <c r="F336" s="489"/>
      <c r="G336" s="490"/>
      <c r="H336" s="73" t="str">
        <f>Translations!$B$222</f>
        <v>&lt;insert name&gt;</v>
      </c>
    </row>
    <row r="337" spans="1:9" ht="16.5" customHeight="1" x14ac:dyDescent="0.25">
      <c r="A337" s="644" t="str">
        <f>Translations!$B$225</f>
        <v>Independent Reviewer:</v>
      </c>
      <c r="B337" s="635"/>
      <c r="C337" s="489"/>
      <c r="D337" s="489"/>
      <c r="E337" s="489"/>
      <c r="F337" s="489"/>
      <c r="G337" s="490"/>
      <c r="H337" s="73" t="str">
        <f>Translations!$B$222</f>
        <v>&lt;insert name&gt;</v>
      </c>
    </row>
    <row r="338" spans="1:9" ht="16.5" customHeight="1" thickBot="1" x14ac:dyDescent="0.3">
      <c r="A338" s="645" t="str">
        <f>Translations!$B$226</f>
        <v>Technical Expert(s) (Independent Review):</v>
      </c>
      <c r="B338" s="646"/>
      <c r="C338" s="485"/>
      <c r="D338" s="485"/>
      <c r="E338" s="485"/>
      <c r="F338" s="485"/>
      <c r="G338" s="486"/>
      <c r="H338" s="73" t="str">
        <f>Translations!$B$222</f>
        <v>&lt;insert name&gt;</v>
      </c>
    </row>
    <row r="339" spans="1:9" ht="9" customHeight="1" thickBot="1" x14ac:dyDescent="0.3">
      <c r="C339" s="394"/>
      <c r="D339" s="394"/>
      <c r="E339" s="394"/>
      <c r="F339" s="394"/>
      <c r="G339" s="394"/>
      <c r="H339" s="393"/>
    </row>
    <row r="340" spans="1:9" ht="44.25" customHeight="1" x14ac:dyDescent="0.25">
      <c r="A340" s="716" t="str">
        <f>CONCATENATE(Translations!$B$227,C344,":")</f>
        <v>Signed on behalf of :</v>
      </c>
      <c r="B340" s="717"/>
      <c r="C340" s="480"/>
      <c r="D340" s="480"/>
      <c r="E340" s="480"/>
      <c r="F340" s="480"/>
      <c r="G340" s="481"/>
      <c r="H340" s="400" t="str">
        <f>Translations!$B$228</f>
        <v>&lt;insert authorised signature here&gt;</v>
      </c>
    </row>
    <row r="341" spans="1:9" ht="55.5" customHeight="1" x14ac:dyDescent="0.25">
      <c r="A341" s="644" t="str">
        <f>Translations!$B$229</f>
        <v>Name of authorised signatory:</v>
      </c>
      <c r="B341" s="635"/>
      <c r="C341" s="483"/>
      <c r="D341" s="483"/>
      <c r="E341" s="483"/>
      <c r="F341" s="483"/>
      <c r="G341" s="484"/>
      <c r="H341" s="400" t="str">
        <f>Translations!$B$230</f>
        <v>IMPORTANT NOTE : In expressing the opinion and signing here, you are attesting with reasonable assurance to the accuracy of the data (within the 5% applicable materiality threshold) and the status of compliance with ALL rules and principles.  Subsequent errors identified which might invalidate the opinion provided above could give rise to legal and financial liabilities for the verifier/ verifying organisation.</v>
      </c>
    </row>
    <row r="342" spans="1:9" ht="26.25" customHeight="1" thickBot="1" x14ac:dyDescent="0.3">
      <c r="A342" s="645" t="str">
        <f>Translations!$B$231</f>
        <v>Date of Opinion:</v>
      </c>
      <c r="B342" s="646"/>
      <c r="C342" s="477"/>
      <c r="D342" s="477"/>
      <c r="E342" s="477"/>
      <c r="F342" s="477"/>
      <c r="G342" s="478"/>
      <c r="H342" s="73" t="str">
        <f>Translations!$B$232</f>
        <v>&lt;Insert date of opinion&gt; - Note this date must change if the opinion is updated</v>
      </c>
    </row>
    <row r="343" spans="1:9" ht="13.8" thickBot="1" x14ac:dyDescent="0.3">
      <c r="A343" s="195"/>
      <c r="B343" s="144"/>
      <c r="C343" s="394"/>
      <c r="D343" s="394"/>
      <c r="E343" s="394"/>
      <c r="F343" s="394"/>
      <c r="G343" s="394"/>
      <c r="H343" s="73"/>
    </row>
    <row r="344" spans="1:9" ht="16.5" customHeight="1" x14ac:dyDescent="0.25">
      <c r="A344" s="651" t="str">
        <f>Translations!$B$233</f>
        <v>Name of verifier:</v>
      </c>
      <c r="B344" s="633"/>
      <c r="C344" s="480"/>
      <c r="D344" s="480"/>
      <c r="E344" s="480"/>
      <c r="F344" s="480"/>
      <c r="G344" s="481"/>
      <c r="H344" s="73" t="str">
        <f>Translations!$B$234</f>
        <v xml:space="preserve">&lt;Insert formal name of the verifier&gt; </v>
      </c>
    </row>
    <row r="345" spans="1:9" ht="16.5" customHeight="1" x14ac:dyDescent="0.25">
      <c r="A345" s="644" t="str">
        <f>Translations!$B$235</f>
        <v>Contact Address:</v>
      </c>
      <c r="B345" s="635"/>
      <c r="C345" s="483"/>
      <c r="D345" s="483"/>
      <c r="E345" s="483"/>
      <c r="F345" s="483"/>
      <c r="G345" s="484"/>
      <c r="H345" s="73" t="str">
        <f>Translations!$B$236</f>
        <v>&lt;Insert formal contact address of the verifier, including email address&gt;</v>
      </c>
    </row>
    <row r="346" spans="1:9" ht="16.5" customHeight="1" x14ac:dyDescent="0.25">
      <c r="A346" s="644" t="str">
        <f>Translations!$B$237</f>
        <v>Date of verification contract:</v>
      </c>
      <c r="B346" s="635"/>
      <c r="C346" s="483"/>
      <c r="D346" s="483"/>
      <c r="E346" s="483"/>
      <c r="F346" s="483"/>
      <c r="G346" s="484"/>
      <c r="H346" s="393"/>
    </row>
    <row r="347" spans="1:9" s="413" customFormat="1" ht="16.5" customHeight="1" x14ac:dyDescent="0.25">
      <c r="A347" s="644" t="str">
        <f>Translations!$B$238</f>
        <v>Is the verifier accredited or a certified natural person?</v>
      </c>
      <c r="B347" s="635"/>
      <c r="C347" s="487"/>
      <c r="D347" s="487"/>
      <c r="E347" s="487"/>
      <c r="F347" s="487"/>
      <c r="G347" s="488"/>
      <c r="H347" s="411"/>
      <c r="I347" s="412"/>
    </row>
    <row r="348" spans="1:9" s="414" customFormat="1" ht="45" customHeight="1" x14ac:dyDescent="0.25">
      <c r="A348" s="644" t="str">
        <f>Translations!$B$239</f>
        <v>Name of National Accreditation Body (NAB) or verifier Certifying National Authority:</v>
      </c>
      <c r="B348" s="635"/>
      <c r="C348" s="430"/>
      <c r="D348" s="430"/>
      <c r="E348" s="430"/>
      <c r="F348" s="430"/>
      <c r="G348" s="431"/>
      <c r="H348" s="73" t="str">
        <f>Translations!$B$240</f>
        <v>&lt;Insert the National Accreditation Body's name e.g. COFRAC if verifier is accredited; insert name of the Certifying National Authority if the verifier is certified under AVR Article 54(2).&gt;</v>
      </c>
      <c r="I348" s="138"/>
    </row>
    <row r="349" spans="1:9" s="414" customFormat="1" ht="16.5" customHeight="1" thickBot="1" x14ac:dyDescent="0.3">
      <c r="A349" s="645" t="str">
        <f>Translations!$B$241</f>
        <v xml:space="preserve">Accreditation/ Certification number: </v>
      </c>
      <c r="B349" s="646"/>
      <c r="C349" s="474"/>
      <c r="D349" s="474"/>
      <c r="E349" s="474"/>
      <c r="F349" s="474"/>
      <c r="G349" s="475"/>
      <c r="H349" s="73" t="str">
        <f>Translations!$B$242</f>
        <v>&lt;As issued by the above Accreditation Body/ Certifying National Authority&gt;</v>
      </c>
      <c r="I349" s="138"/>
    </row>
  </sheetData>
  <sheetProtection sheet="1" formatCells="0" formatColumns="0" formatRows="0"/>
  <mergeCells count="640">
    <mergeCell ref="F29:G29"/>
    <mergeCell ref="F30:G30"/>
    <mergeCell ref="F31:G31"/>
    <mergeCell ref="F32:G32"/>
    <mergeCell ref="F33:G33"/>
    <mergeCell ref="F34:G34"/>
    <mergeCell ref="C234:D234"/>
    <mergeCell ref="C235:D235"/>
    <mergeCell ref="C236:D236"/>
    <mergeCell ref="C214:D214"/>
    <mergeCell ref="C215:D215"/>
    <mergeCell ref="C216:D216"/>
    <mergeCell ref="C217:D217"/>
    <mergeCell ref="C218:D218"/>
    <mergeCell ref="C219:D219"/>
    <mergeCell ref="C198:D198"/>
    <mergeCell ref="C209:D209"/>
    <mergeCell ref="C210:D210"/>
    <mergeCell ref="C211:D211"/>
    <mergeCell ref="C212:D212"/>
    <mergeCell ref="C213:D213"/>
    <mergeCell ref="C192:D192"/>
    <mergeCell ref="C193:D193"/>
    <mergeCell ref="C194:D194"/>
    <mergeCell ref="B207:G207"/>
    <mergeCell ref="A208:G208"/>
    <mergeCell ref="A209:B209"/>
    <mergeCell ref="A210:B210"/>
    <mergeCell ref="A211:B211"/>
    <mergeCell ref="A198:B198"/>
    <mergeCell ref="A199:B205"/>
    <mergeCell ref="C199:G199"/>
    <mergeCell ref="D200:G200"/>
    <mergeCell ref="D201:G201"/>
    <mergeCell ref="D202:G202"/>
    <mergeCell ref="D203:G203"/>
    <mergeCell ref="D204:G204"/>
    <mergeCell ref="D205:G205"/>
    <mergeCell ref="E198:F198"/>
    <mergeCell ref="E209:F209"/>
    <mergeCell ref="E210:F210"/>
    <mergeCell ref="E211:F211"/>
    <mergeCell ref="A108:B108"/>
    <mergeCell ref="A109:B109"/>
    <mergeCell ref="A110:B110"/>
    <mergeCell ref="A111:B111"/>
    <mergeCell ref="A112:B112"/>
    <mergeCell ref="A113:B113"/>
    <mergeCell ref="C150:D150"/>
    <mergeCell ref="C151:D151"/>
    <mergeCell ref="C152:D152"/>
    <mergeCell ref="C130:D130"/>
    <mergeCell ref="C131:D131"/>
    <mergeCell ref="C132:D132"/>
    <mergeCell ref="C133:D133"/>
    <mergeCell ref="C134:D134"/>
    <mergeCell ref="C135:D135"/>
    <mergeCell ref="C109:D109"/>
    <mergeCell ref="C110:D110"/>
    <mergeCell ref="C111:D111"/>
    <mergeCell ref="C112:D112"/>
    <mergeCell ref="C113:D113"/>
    <mergeCell ref="B123:G123"/>
    <mergeCell ref="A124:G124"/>
    <mergeCell ref="A125:B125"/>
    <mergeCell ref="A126:B126"/>
    <mergeCell ref="C86:D86"/>
    <mergeCell ref="C87:D87"/>
    <mergeCell ref="C88:D88"/>
    <mergeCell ref="C89:D89"/>
    <mergeCell ref="C90:D90"/>
    <mergeCell ref="C91:D91"/>
    <mergeCell ref="C69:D69"/>
    <mergeCell ref="C70:D70"/>
    <mergeCell ref="C71:D71"/>
    <mergeCell ref="C72:D72"/>
    <mergeCell ref="C83:D83"/>
    <mergeCell ref="C84:D84"/>
    <mergeCell ref="C62:D62"/>
    <mergeCell ref="C63:D63"/>
    <mergeCell ref="C64:D64"/>
    <mergeCell ref="C65:D65"/>
    <mergeCell ref="C66:D66"/>
    <mergeCell ref="A345:B345"/>
    <mergeCell ref="A346:B346"/>
    <mergeCell ref="A347:B347"/>
    <mergeCell ref="A348:B348"/>
    <mergeCell ref="A293:B295"/>
    <mergeCell ref="A297:B299"/>
    <mergeCell ref="A300:B302"/>
    <mergeCell ref="A303:B305"/>
    <mergeCell ref="A296:G296"/>
    <mergeCell ref="A307:G307"/>
    <mergeCell ref="A273:B273"/>
    <mergeCell ref="A274:B276"/>
    <mergeCell ref="A277:B279"/>
    <mergeCell ref="A280:B282"/>
    <mergeCell ref="A283:B283"/>
    <mergeCell ref="A284:B284"/>
    <mergeCell ref="A267:B267"/>
    <mergeCell ref="A268:B268"/>
    <mergeCell ref="A269:B269"/>
    <mergeCell ref="A349:B349"/>
    <mergeCell ref="A337:B337"/>
    <mergeCell ref="A338:B338"/>
    <mergeCell ref="A340:B340"/>
    <mergeCell ref="A341:B341"/>
    <mergeCell ref="A342:B342"/>
    <mergeCell ref="A344:B344"/>
    <mergeCell ref="A313:B322"/>
    <mergeCell ref="A324:B331"/>
    <mergeCell ref="A333:G333"/>
    <mergeCell ref="A334:B334"/>
    <mergeCell ref="A335:B335"/>
    <mergeCell ref="A336:B336"/>
    <mergeCell ref="C349:G349"/>
    <mergeCell ref="C342:G342"/>
    <mergeCell ref="C344:G344"/>
    <mergeCell ref="C345:G345"/>
    <mergeCell ref="C346:G346"/>
    <mergeCell ref="C347:G347"/>
    <mergeCell ref="C348:G348"/>
    <mergeCell ref="C335:G335"/>
    <mergeCell ref="C336:G336"/>
    <mergeCell ref="C337:G337"/>
    <mergeCell ref="C338:G338"/>
    <mergeCell ref="A270:B270"/>
    <mergeCell ref="A271:B271"/>
    <mergeCell ref="A272:B272"/>
    <mergeCell ref="A261:B261"/>
    <mergeCell ref="A262:B262"/>
    <mergeCell ref="A263:G263"/>
    <mergeCell ref="A264:B264"/>
    <mergeCell ref="A265:B265"/>
    <mergeCell ref="A266:B266"/>
    <mergeCell ref="C268:G268"/>
    <mergeCell ref="C269:G269"/>
    <mergeCell ref="C270:G270"/>
    <mergeCell ref="C271:G271"/>
    <mergeCell ref="C272:G272"/>
    <mergeCell ref="A249:B249"/>
    <mergeCell ref="A250:B250"/>
    <mergeCell ref="A252:G252"/>
    <mergeCell ref="A240:B240"/>
    <mergeCell ref="A241:B247"/>
    <mergeCell ref="C241:G241"/>
    <mergeCell ref="D242:G242"/>
    <mergeCell ref="D243:G243"/>
    <mergeCell ref="H243:H244"/>
    <mergeCell ref="D244:G244"/>
    <mergeCell ref="D245:G245"/>
    <mergeCell ref="D246:G246"/>
    <mergeCell ref="D247:G247"/>
    <mergeCell ref="C240:D240"/>
    <mergeCell ref="E240:F240"/>
    <mergeCell ref="A234:B234"/>
    <mergeCell ref="A235:B235"/>
    <mergeCell ref="A236:B236"/>
    <mergeCell ref="A237:B237"/>
    <mergeCell ref="A238:B238"/>
    <mergeCell ref="A239:B239"/>
    <mergeCell ref="A229:G229"/>
    <mergeCell ref="A230:B230"/>
    <mergeCell ref="A231:B231"/>
    <mergeCell ref="C237:D237"/>
    <mergeCell ref="C238:D238"/>
    <mergeCell ref="C239:D239"/>
    <mergeCell ref="E234:F234"/>
    <mergeCell ref="E235:F235"/>
    <mergeCell ref="E236:F236"/>
    <mergeCell ref="E237:F237"/>
    <mergeCell ref="E238:F238"/>
    <mergeCell ref="E239:F239"/>
    <mergeCell ref="H231:H232"/>
    <mergeCell ref="A232:B232"/>
    <mergeCell ref="A233:B233"/>
    <mergeCell ref="C230:D230"/>
    <mergeCell ref="C231:D231"/>
    <mergeCell ref="C232:D232"/>
    <mergeCell ref="C233:D233"/>
    <mergeCell ref="D223:G223"/>
    <mergeCell ref="D224:G224"/>
    <mergeCell ref="D225:G225"/>
    <mergeCell ref="D226:G226"/>
    <mergeCell ref="B228:G228"/>
    <mergeCell ref="E230:F230"/>
    <mergeCell ref="E231:F231"/>
    <mergeCell ref="E232:F232"/>
    <mergeCell ref="E233:F233"/>
    <mergeCell ref="A218:B218"/>
    <mergeCell ref="A219:B219"/>
    <mergeCell ref="A220:B226"/>
    <mergeCell ref="C220:G220"/>
    <mergeCell ref="D221:G221"/>
    <mergeCell ref="D222:G222"/>
    <mergeCell ref="A212:B212"/>
    <mergeCell ref="A213:B213"/>
    <mergeCell ref="A214:B214"/>
    <mergeCell ref="A215:B215"/>
    <mergeCell ref="A216:B216"/>
    <mergeCell ref="A217:B217"/>
    <mergeCell ref="E212:F212"/>
    <mergeCell ref="E213:F213"/>
    <mergeCell ref="E214:F214"/>
    <mergeCell ref="E215:F215"/>
    <mergeCell ref="E216:F216"/>
    <mergeCell ref="E217:F217"/>
    <mergeCell ref="E218:F218"/>
    <mergeCell ref="E219:F219"/>
    <mergeCell ref="A192:B192"/>
    <mergeCell ref="A193:B193"/>
    <mergeCell ref="A194:B194"/>
    <mergeCell ref="A195:B195"/>
    <mergeCell ref="A196:B196"/>
    <mergeCell ref="A197:B197"/>
    <mergeCell ref="A187:G187"/>
    <mergeCell ref="A188:B188"/>
    <mergeCell ref="A189:B189"/>
    <mergeCell ref="A190:B190"/>
    <mergeCell ref="A191:B191"/>
    <mergeCell ref="C188:D188"/>
    <mergeCell ref="C189:D189"/>
    <mergeCell ref="C190:D190"/>
    <mergeCell ref="C191:D191"/>
    <mergeCell ref="C195:D195"/>
    <mergeCell ref="C196:D196"/>
    <mergeCell ref="C197:D197"/>
    <mergeCell ref="E194:F194"/>
    <mergeCell ref="E195:F195"/>
    <mergeCell ref="E196:F196"/>
    <mergeCell ref="E197:F197"/>
    <mergeCell ref="H180:H181"/>
    <mergeCell ref="D181:G181"/>
    <mergeCell ref="D182:G182"/>
    <mergeCell ref="D183:G183"/>
    <mergeCell ref="D184:G184"/>
    <mergeCell ref="B186:G186"/>
    <mergeCell ref="A176:B176"/>
    <mergeCell ref="A177:B177"/>
    <mergeCell ref="A178:B184"/>
    <mergeCell ref="C178:G178"/>
    <mergeCell ref="D179:G179"/>
    <mergeCell ref="D180:G180"/>
    <mergeCell ref="C176:D176"/>
    <mergeCell ref="C177:D177"/>
    <mergeCell ref="A170:B170"/>
    <mergeCell ref="A171:B171"/>
    <mergeCell ref="A172:B172"/>
    <mergeCell ref="A173:B173"/>
    <mergeCell ref="A174:B174"/>
    <mergeCell ref="A175:B175"/>
    <mergeCell ref="B165:G165"/>
    <mergeCell ref="A166:G166"/>
    <mergeCell ref="A167:B167"/>
    <mergeCell ref="A168:B168"/>
    <mergeCell ref="C172:D172"/>
    <mergeCell ref="C173:D173"/>
    <mergeCell ref="C174:D174"/>
    <mergeCell ref="C175:D175"/>
    <mergeCell ref="C167:D167"/>
    <mergeCell ref="C168:D168"/>
    <mergeCell ref="C169:D169"/>
    <mergeCell ref="C170:D170"/>
    <mergeCell ref="C171:D171"/>
    <mergeCell ref="E170:F170"/>
    <mergeCell ref="E171:F171"/>
    <mergeCell ref="E172:F172"/>
    <mergeCell ref="E173:F173"/>
    <mergeCell ref="E174:F174"/>
    <mergeCell ref="H168:H169"/>
    <mergeCell ref="A169:B169"/>
    <mergeCell ref="A156:B156"/>
    <mergeCell ref="A157:B163"/>
    <mergeCell ref="C157:G157"/>
    <mergeCell ref="D158:G158"/>
    <mergeCell ref="D159:G159"/>
    <mergeCell ref="H159:H160"/>
    <mergeCell ref="D160:G160"/>
    <mergeCell ref="D161:G161"/>
    <mergeCell ref="D162:G162"/>
    <mergeCell ref="D163:G163"/>
    <mergeCell ref="C156:D156"/>
    <mergeCell ref="E156:F156"/>
    <mergeCell ref="E167:F167"/>
    <mergeCell ref="E168:F168"/>
    <mergeCell ref="E169:F169"/>
    <mergeCell ref="A150:B150"/>
    <mergeCell ref="A151:B151"/>
    <mergeCell ref="A152:B152"/>
    <mergeCell ref="A153:B153"/>
    <mergeCell ref="A154:B154"/>
    <mergeCell ref="A155:B155"/>
    <mergeCell ref="A145:G145"/>
    <mergeCell ref="A146:B146"/>
    <mergeCell ref="A147:B147"/>
    <mergeCell ref="C153:D153"/>
    <mergeCell ref="C154:D154"/>
    <mergeCell ref="C155:D155"/>
    <mergeCell ref="E150:F150"/>
    <mergeCell ref="E151:F151"/>
    <mergeCell ref="E152:F152"/>
    <mergeCell ref="E153:F153"/>
    <mergeCell ref="E154:F154"/>
    <mergeCell ref="E155:F155"/>
    <mergeCell ref="A128:B128"/>
    <mergeCell ref="A129:B129"/>
    <mergeCell ref="A130:B130"/>
    <mergeCell ref="A131:B131"/>
    <mergeCell ref="A132:B132"/>
    <mergeCell ref="A133:B133"/>
    <mergeCell ref="H147:H148"/>
    <mergeCell ref="A148:B148"/>
    <mergeCell ref="A149:B149"/>
    <mergeCell ref="C146:D146"/>
    <mergeCell ref="C147:D147"/>
    <mergeCell ref="C148:D148"/>
    <mergeCell ref="C149:D149"/>
    <mergeCell ref="H138:H139"/>
    <mergeCell ref="D139:G139"/>
    <mergeCell ref="D140:G140"/>
    <mergeCell ref="D141:G141"/>
    <mergeCell ref="D142:G142"/>
    <mergeCell ref="B144:G144"/>
    <mergeCell ref="C128:D128"/>
    <mergeCell ref="C129:D129"/>
    <mergeCell ref="E128:F128"/>
    <mergeCell ref="E129:F129"/>
    <mergeCell ref="E130:F130"/>
    <mergeCell ref="H105:H106"/>
    <mergeCell ref="A106:B106"/>
    <mergeCell ref="A107:B107"/>
    <mergeCell ref="C104:D104"/>
    <mergeCell ref="C105:D105"/>
    <mergeCell ref="C106:D106"/>
    <mergeCell ref="C107:D107"/>
    <mergeCell ref="H126:H127"/>
    <mergeCell ref="A127:B127"/>
    <mergeCell ref="A114:B114"/>
    <mergeCell ref="A115:B121"/>
    <mergeCell ref="C115:G115"/>
    <mergeCell ref="D116:G116"/>
    <mergeCell ref="D117:G117"/>
    <mergeCell ref="H117:H118"/>
    <mergeCell ref="D118:G118"/>
    <mergeCell ref="D119:G119"/>
    <mergeCell ref="D120:G120"/>
    <mergeCell ref="D121:G121"/>
    <mergeCell ref="C114:D114"/>
    <mergeCell ref="C125:D125"/>
    <mergeCell ref="C126:D126"/>
    <mergeCell ref="C127:D127"/>
    <mergeCell ref="C108:D108"/>
    <mergeCell ref="H96:H97"/>
    <mergeCell ref="D97:G97"/>
    <mergeCell ref="D98:G98"/>
    <mergeCell ref="D99:G99"/>
    <mergeCell ref="D100:G100"/>
    <mergeCell ref="B102:G102"/>
    <mergeCell ref="A92:B92"/>
    <mergeCell ref="A93:B93"/>
    <mergeCell ref="A94:B100"/>
    <mergeCell ref="C94:G94"/>
    <mergeCell ref="D95:G95"/>
    <mergeCell ref="D96:G96"/>
    <mergeCell ref="C92:D92"/>
    <mergeCell ref="C93:D93"/>
    <mergeCell ref="H84:H85"/>
    <mergeCell ref="A85:B85"/>
    <mergeCell ref="C85:D85"/>
    <mergeCell ref="A73:B79"/>
    <mergeCell ref="C73:G73"/>
    <mergeCell ref="D74:G74"/>
    <mergeCell ref="D75:G75"/>
    <mergeCell ref="H75:H76"/>
    <mergeCell ref="D76:G76"/>
    <mergeCell ref="D77:G77"/>
    <mergeCell ref="D78:G78"/>
    <mergeCell ref="D79:G79"/>
    <mergeCell ref="B81:G81"/>
    <mergeCell ref="A82:G82"/>
    <mergeCell ref="A83:B83"/>
    <mergeCell ref="A84:B84"/>
    <mergeCell ref="H63:H64"/>
    <mergeCell ref="A64:B64"/>
    <mergeCell ref="A65:B65"/>
    <mergeCell ref="A66:B66"/>
    <mergeCell ref="A67:B67"/>
    <mergeCell ref="A68:B68"/>
    <mergeCell ref="C67:D67"/>
    <mergeCell ref="C68:D68"/>
    <mergeCell ref="B39:G39"/>
    <mergeCell ref="B60:G60"/>
    <mergeCell ref="A61:G61"/>
    <mergeCell ref="A62:B62"/>
    <mergeCell ref="A63:B63"/>
    <mergeCell ref="C41:D41"/>
    <mergeCell ref="A47:B47"/>
    <mergeCell ref="A48:B48"/>
    <mergeCell ref="A49:B49"/>
    <mergeCell ref="A50:B50"/>
    <mergeCell ref="A51:B51"/>
    <mergeCell ref="A52:B58"/>
    <mergeCell ref="A41:B41"/>
    <mergeCell ref="A42:B42"/>
    <mergeCell ref="A43:B43"/>
    <mergeCell ref="A44:B44"/>
    <mergeCell ref="C340:G340"/>
    <mergeCell ref="C341:G341"/>
    <mergeCell ref="C328:G328"/>
    <mergeCell ref="C329:G329"/>
    <mergeCell ref="C330:G330"/>
    <mergeCell ref="C331:G331"/>
    <mergeCell ref="C334:G334"/>
    <mergeCell ref="C320:G320"/>
    <mergeCell ref="H320:H322"/>
    <mergeCell ref="C321:G321"/>
    <mergeCell ref="C322:G322"/>
    <mergeCell ref="C324:G324"/>
    <mergeCell ref="C325:G325"/>
    <mergeCell ref="H325:H326"/>
    <mergeCell ref="C326:G326"/>
    <mergeCell ref="C327:G327"/>
    <mergeCell ref="C313:G313"/>
    <mergeCell ref="H313:H319"/>
    <mergeCell ref="C314:G314"/>
    <mergeCell ref="C315:G315"/>
    <mergeCell ref="C316:G316"/>
    <mergeCell ref="C317:G317"/>
    <mergeCell ref="C318:G318"/>
    <mergeCell ref="C319:G319"/>
    <mergeCell ref="H306:H307"/>
    <mergeCell ref="C308:G309"/>
    <mergeCell ref="C311:G312"/>
    <mergeCell ref="A308:B309"/>
    <mergeCell ref="A311:B312"/>
    <mergeCell ref="C300:G300"/>
    <mergeCell ref="C301:G301"/>
    <mergeCell ref="C302:G302"/>
    <mergeCell ref="C303:G303"/>
    <mergeCell ref="C304:G304"/>
    <mergeCell ref="C305:G305"/>
    <mergeCell ref="H296:H298"/>
    <mergeCell ref="C297:G297"/>
    <mergeCell ref="C298:G298"/>
    <mergeCell ref="C299:G299"/>
    <mergeCell ref="C290:G290"/>
    <mergeCell ref="H290:H291"/>
    <mergeCell ref="C291:G291"/>
    <mergeCell ref="C292:G292"/>
    <mergeCell ref="C293:G293"/>
    <mergeCell ref="C294:G294"/>
    <mergeCell ref="C295:G295"/>
    <mergeCell ref="A290:B292"/>
    <mergeCell ref="C285:G285"/>
    <mergeCell ref="C286:G286"/>
    <mergeCell ref="C287:G287"/>
    <mergeCell ref="C288:G288"/>
    <mergeCell ref="A285:B287"/>
    <mergeCell ref="A288:B288"/>
    <mergeCell ref="A289:G289"/>
    <mergeCell ref="C280:G280"/>
    <mergeCell ref="C281:G281"/>
    <mergeCell ref="C282:G282"/>
    <mergeCell ref="C283:G283"/>
    <mergeCell ref="C284:G284"/>
    <mergeCell ref="C274:G274"/>
    <mergeCell ref="H274:H275"/>
    <mergeCell ref="C275:G275"/>
    <mergeCell ref="C276:G276"/>
    <mergeCell ref="C277:G277"/>
    <mergeCell ref="C278:G278"/>
    <mergeCell ref="C279:G279"/>
    <mergeCell ref="C273:G273"/>
    <mergeCell ref="C262:G262"/>
    <mergeCell ref="C264:G264"/>
    <mergeCell ref="C265:G265"/>
    <mergeCell ref="C266:G266"/>
    <mergeCell ref="C267:G267"/>
    <mergeCell ref="C256:G256"/>
    <mergeCell ref="C257:G257"/>
    <mergeCell ref="C258:G258"/>
    <mergeCell ref="H260:H261"/>
    <mergeCell ref="C261:G261"/>
    <mergeCell ref="A256:B256"/>
    <mergeCell ref="A257:B257"/>
    <mergeCell ref="A258:B258"/>
    <mergeCell ref="A260:G260"/>
    <mergeCell ref="C253:G253"/>
    <mergeCell ref="C254:G254"/>
    <mergeCell ref="C255:G255"/>
    <mergeCell ref="A254:B254"/>
    <mergeCell ref="A255:B255"/>
    <mergeCell ref="A253:B253"/>
    <mergeCell ref="D56:G56"/>
    <mergeCell ref="D57:G57"/>
    <mergeCell ref="D58:G58"/>
    <mergeCell ref="C249:G249"/>
    <mergeCell ref="C250:G250"/>
    <mergeCell ref="A69:B69"/>
    <mergeCell ref="A70:B70"/>
    <mergeCell ref="A71:B71"/>
    <mergeCell ref="A72:B72"/>
    <mergeCell ref="A86:B86"/>
    <mergeCell ref="A87:B87"/>
    <mergeCell ref="A88:B88"/>
    <mergeCell ref="A89:B89"/>
    <mergeCell ref="A90:B90"/>
    <mergeCell ref="A91:B91"/>
    <mergeCell ref="A103:G103"/>
    <mergeCell ref="A104:B104"/>
    <mergeCell ref="A105:B105"/>
    <mergeCell ref="A134:B134"/>
    <mergeCell ref="A135:B135"/>
    <mergeCell ref="A136:B142"/>
    <mergeCell ref="C136:G136"/>
    <mergeCell ref="D137:G137"/>
    <mergeCell ref="D138:G138"/>
    <mergeCell ref="D53:G53"/>
    <mergeCell ref="D54:G54"/>
    <mergeCell ref="H54:H55"/>
    <mergeCell ref="D55:G55"/>
    <mergeCell ref="C18:G18"/>
    <mergeCell ref="C19:G19"/>
    <mergeCell ref="C20:G20"/>
    <mergeCell ref="H20:H21"/>
    <mergeCell ref="C21:G21"/>
    <mergeCell ref="B36:G36"/>
    <mergeCell ref="A22:B22"/>
    <mergeCell ref="F35:G35"/>
    <mergeCell ref="A45:B45"/>
    <mergeCell ref="A46:B46"/>
    <mergeCell ref="F25:G25"/>
    <mergeCell ref="A24:G24"/>
    <mergeCell ref="A25:B25"/>
    <mergeCell ref="A37:G37"/>
    <mergeCell ref="A40:G40"/>
    <mergeCell ref="C22:G22"/>
    <mergeCell ref="A18:B18"/>
    <mergeCell ref="A19:B19"/>
    <mergeCell ref="A20:B20"/>
    <mergeCell ref="A21:B21"/>
    <mergeCell ref="C13:G13"/>
    <mergeCell ref="C5:G5"/>
    <mergeCell ref="B7:G7"/>
    <mergeCell ref="H7:H11"/>
    <mergeCell ref="B8:G8"/>
    <mergeCell ref="C11:G11"/>
    <mergeCell ref="A1:G2"/>
    <mergeCell ref="H42:H43"/>
    <mergeCell ref="C52:G52"/>
    <mergeCell ref="A13:B13"/>
    <mergeCell ref="A14:B14"/>
    <mergeCell ref="A15:B15"/>
    <mergeCell ref="A17:G17"/>
    <mergeCell ref="A3:G3"/>
    <mergeCell ref="A4:G4"/>
    <mergeCell ref="A10:G10"/>
    <mergeCell ref="A11:B11"/>
    <mergeCell ref="A12:B12"/>
    <mergeCell ref="C14:G14"/>
    <mergeCell ref="C15:G15"/>
    <mergeCell ref="C12:G12"/>
    <mergeCell ref="F26:G26"/>
    <mergeCell ref="F27:G27"/>
    <mergeCell ref="F28:G28"/>
    <mergeCell ref="C51:D51"/>
    <mergeCell ref="E41:F41"/>
    <mergeCell ref="E42:F42"/>
    <mergeCell ref="E43:F43"/>
    <mergeCell ref="E44:F44"/>
    <mergeCell ref="E45:F45"/>
    <mergeCell ref="E46:F46"/>
    <mergeCell ref="E47:F47"/>
    <mergeCell ref="E48:F48"/>
    <mergeCell ref="E49:F49"/>
    <mergeCell ref="E50:F50"/>
    <mergeCell ref="E51:F51"/>
    <mergeCell ref="C42:D42"/>
    <mergeCell ref="C43:D43"/>
    <mergeCell ref="C44:D44"/>
    <mergeCell ref="C45:D45"/>
    <mergeCell ref="C46:D46"/>
    <mergeCell ref="C47:D47"/>
    <mergeCell ref="C48:D48"/>
    <mergeCell ref="C49:D49"/>
    <mergeCell ref="C50:D50"/>
    <mergeCell ref="E62:F62"/>
    <mergeCell ref="E63:F63"/>
    <mergeCell ref="E64:F64"/>
    <mergeCell ref="E65:F65"/>
    <mergeCell ref="E66:F66"/>
    <mergeCell ref="E67:F67"/>
    <mergeCell ref="E68:F68"/>
    <mergeCell ref="E69:F69"/>
    <mergeCell ref="E70:F70"/>
    <mergeCell ref="E71:F71"/>
    <mergeCell ref="E72:F72"/>
    <mergeCell ref="E83:F83"/>
    <mergeCell ref="E84:F84"/>
    <mergeCell ref="E85:F85"/>
    <mergeCell ref="E86:F86"/>
    <mergeCell ref="E87:F87"/>
    <mergeCell ref="E88:F88"/>
    <mergeCell ref="E89:F89"/>
    <mergeCell ref="E90:F90"/>
    <mergeCell ref="E91:F91"/>
    <mergeCell ref="E92:F92"/>
    <mergeCell ref="E93:F93"/>
    <mergeCell ref="E104:F104"/>
    <mergeCell ref="E105:F105"/>
    <mergeCell ref="E106:F106"/>
    <mergeCell ref="E107:F107"/>
    <mergeCell ref="E108:F108"/>
    <mergeCell ref="E109:F109"/>
    <mergeCell ref="E110:F110"/>
    <mergeCell ref="E111:F111"/>
    <mergeCell ref="E112:F112"/>
    <mergeCell ref="E113:F113"/>
    <mergeCell ref="E114:F114"/>
    <mergeCell ref="E125:F125"/>
    <mergeCell ref="E126:F126"/>
    <mergeCell ref="E127:F127"/>
    <mergeCell ref="E131:F131"/>
    <mergeCell ref="E132:F132"/>
    <mergeCell ref="E133:F133"/>
    <mergeCell ref="E134:F134"/>
    <mergeCell ref="E135:F135"/>
    <mergeCell ref="E146:F146"/>
    <mergeCell ref="E147:F147"/>
    <mergeCell ref="E148:F148"/>
    <mergeCell ref="E149:F149"/>
    <mergeCell ref="E175:F175"/>
    <mergeCell ref="E176:F176"/>
    <mergeCell ref="E177:F177"/>
    <mergeCell ref="E188:F188"/>
    <mergeCell ref="E189:F189"/>
    <mergeCell ref="E190:F190"/>
    <mergeCell ref="E191:F191"/>
    <mergeCell ref="E192:F192"/>
    <mergeCell ref="E193:F193"/>
  </mergeCells>
  <conditionalFormatting sqref="A63:A72">
    <cfRule type="containsText" dxfId="44" priority="49" operator="containsText" text="Select">
      <formula>NOT(ISERROR(SEARCH("Select",A63)))</formula>
    </cfRule>
  </conditionalFormatting>
  <conditionalFormatting sqref="A84:A93">
    <cfRule type="containsText" dxfId="43" priority="46" operator="containsText" text="Select">
      <formula>NOT(ISERROR(SEARCH("Select",A84)))</formula>
    </cfRule>
  </conditionalFormatting>
  <conditionalFormatting sqref="A105:A114">
    <cfRule type="containsText" dxfId="42" priority="43" operator="containsText" text="Select">
      <formula>NOT(ISERROR(SEARCH("Select",A105)))</formula>
    </cfRule>
  </conditionalFormatting>
  <conditionalFormatting sqref="A126:A135">
    <cfRule type="containsText" dxfId="41" priority="40" operator="containsText" text="Select">
      <formula>NOT(ISERROR(SEARCH("Select",A126)))</formula>
    </cfRule>
  </conditionalFormatting>
  <conditionalFormatting sqref="A147:A156">
    <cfRule type="containsText" dxfId="40" priority="37" operator="containsText" text="Select">
      <formula>NOT(ISERROR(SEARCH("Select",A147)))</formula>
    </cfRule>
  </conditionalFormatting>
  <conditionalFormatting sqref="A168:A177">
    <cfRule type="containsText" dxfId="39" priority="34" operator="containsText" text="Select">
      <formula>NOT(ISERROR(SEARCH("Select",A168)))</formula>
    </cfRule>
  </conditionalFormatting>
  <conditionalFormatting sqref="A189:A198">
    <cfRule type="containsText" dxfId="38" priority="31" operator="containsText" text="Select">
      <formula>NOT(ISERROR(SEARCH("Select",A189)))</formula>
    </cfRule>
  </conditionalFormatting>
  <conditionalFormatting sqref="A210:A219">
    <cfRule type="containsText" dxfId="37" priority="28" operator="containsText" text="Select">
      <formula>NOT(ISERROR(SEARCH("Select",A210)))</formula>
    </cfRule>
  </conditionalFormatting>
  <conditionalFormatting sqref="A231:A240">
    <cfRule type="containsText" dxfId="36" priority="25" operator="containsText" text="Select">
      <formula>NOT(ISERROR(SEARCH("Select",A231)))</formula>
    </cfRule>
  </conditionalFormatting>
  <conditionalFormatting sqref="C14">
    <cfRule type="containsText" dxfId="35" priority="13" operator="containsText" text="Select">
      <formula>NOT(ISERROR(SEARCH("Select",C14)))</formula>
    </cfRule>
  </conditionalFormatting>
  <conditionalFormatting sqref="C16 A42:A51">
    <cfRule type="containsText" dxfId="34" priority="54" operator="containsText" text="Select">
      <formula>NOT(ISERROR(SEARCH("Select",A16)))</formula>
    </cfRule>
  </conditionalFormatting>
  <conditionalFormatting sqref="C18:C23 C25:C35">
    <cfRule type="containsText" dxfId="33" priority="53" operator="containsText" text="Select">
      <formula>NOT(ISERROR(SEARCH("Select",C18)))</formula>
    </cfRule>
  </conditionalFormatting>
  <conditionalFormatting sqref="C249:C250">
    <cfRule type="containsText" dxfId="32" priority="12" operator="containsText" text="Select">
      <formula>NOT(ISERROR(SEARCH("Select",C249)))</formula>
    </cfRule>
  </conditionalFormatting>
  <conditionalFormatting sqref="C253">
    <cfRule type="containsText" dxfId="31" priority="11" operator="containsText" text="Select">
      <formula>NOT(ISERROR(SEARCH("Select",C253)))</formula>
    </cfRule>
  </conditionalFormatting>
  <conditionalFormatting sqref="E26:E35">
    <cfRule type="containsText" dxfId="30" priority="50" operator="containsText" text="Select">
      <formula>NOT(ISERROR(SEARCH("Select",E26)))</formula>
    </cfRule>
  </conditionalFormatting>
  <conditionalFormatting sqref="E42:E51">
    <cfRule type="containsText" dxfId="29" priority="10" operator="containsText" text="Select">
      <formula>NOT(ISERROR(SEARCH("Select",E42)))</formula>
    </cfRule>
  </conditionalFormatting>
  <conditionalFormatting sqref="E63:E72">
    <cfRule type="containsText" dxfId="28" priority="9" operator="containsText" text="Select">
      <formula>NOT(ISERROR(SEARCH("Select",E63)))</formula>
    </cfRule>
  </conditionalFormatting>
  <conditionalFormatting sqref="E84:E93">
    <cfRule type="containsText" dxfId="27" priority="8" operator="containsText" text="Select">
      <formula>NOT(ISERROR(SEARCH("Select",E84)))</formula>
    </cfRule>
  </conditionalFormatting>
  <conditionalFormatting sqref="E105:E114">
    <cfRule type="containsText" dxfId="26" priority="7" operator="containsText" text="Select">
      <formula>NOT(ISERROR(SEARCH("Select",E105)))</formula>
    </cfRule>
  </conditionalFormatting>
  <conditionalFormatting sqref="E126:E135">
    <cfRule type="containsText" dxfId="25" priority="6" operator="containsText" text="Select">
      <formula>NOT(ISERROR(SEARCH("Select",E126)))</formula>
    </cfRule>
  </conditionalFormatting>
  <conditionalFormatting sqref="E147:E156">
    <cfRule type="containsText" dxfId="24" priority="5" operator="containsText" text="Select">
      <formula>NOT(ISERROR(SEARCH("Select",E147)))</formula>
    </cfRule>
  </conditionalFormatting>
  <conditionalFormatting sqref="E168:E177">
    <cfRule type="containsText" dxfId="23" priority="4" operator="containsText" text="Select">
      <formula>NOT(ISERROR(SEARCH("Select",E168)))</formula>
    </cfRule>
  </conditionalFormatting>
  <conditionalFormatting sqref="E189:E198">
    <cfRule type="containsText" dxfId="22" priority="3" operator="containsText" text="Select">
      <formula>NOT(ISERROR(SEARCH("Select",E189)))</formula>
    </cfRule>
  </conditionalFormatting>
  <conditionalFormatting sqref="E210:E219">
    <cfRule type="containsText" dxfId="21" priority="2" operator="containsText" text="Select">
      <formula>NOT(ISERROR(SEARCH("Select",E210)))</formula>
    </cfRule>
  </conditionalFormatting>
  <conditionalFormatting sqref="E231:E240">
    <cfRule type="containsText" dxfId="20" priority="1" operator="containsText" text="Select">
      <formula>NOT(ISERROR(SEARCH("Select",E231)))</formula>
    </cfRule>
  </conditionalFormatting>
  <conditionalFormatting sqref="G42:G51">
    <cfRule type="containsText" dxfId="19" priority="51" operator="containsText" text="NOT">
      <formula>NOT(ISERROR(SEARCH("NOT",G42)))</formula>
    </cfRule>
    <cfRule type="containsText" dxfId="18" priority="52" operator="containsText" text="Select">
      <formula>NOT(ISERROR(SEARCH("Select",G42)))</formula>
    </cfRule>
  </conditionalFormatting>
  <conditionalFormatting sqref="G63:G72">
    <cfRule type="containsText" dxfId="17" priority="47" operator="containsText" text="NOT">
      <formula>NOT(ISERROR(SEARCH("NOT",G63)))</formula>
    </cfRule>
    <cfRule type="containsText" dxfId="16" priority="48" operator="containsText" text="Select">
      <formula>NOT(ISERROR(SEARCH("Select",G63)))</formula>
    </cfRule>
  </conditionalFormatting>
  <conditionalFormatting sqref="G84:G93">
    <cfRule type="containsText" dxfId="15" priority="45" operator="containsText" text="Select">
      <formula>NOT(ISERROR(SEARCH("Select",G84)))</formula>
    </cfRule>
    <cfRule type="containsText" dxfId="14" priority="44" operator="containsText" text="NOT">
      <formula>NOT(ISERROR(SEARCH("NOT",G84)))</formula>
    </cfRule>
  </conditionalFormatting>
  <conditionalFormatting sqref="G105:G114">
    <cfRule type="containsText" dxfId="13" priority="41" operator="containsText" text="NOT">
      <formula>NOT(ISERROR(SEARCH("NOT",G105)))</formula>
    </cfRule>
    <cfRule type="containsText" dxfId="12" priority="42" operator="containsText" text="Select">
      <formula>NOT(ISERROR(SEARCH("Select",G105)))</formula>
    </cfRule>
  </conditionalFormatting>
  <conditionalFormatting sqref="G126:G135">
    <cfRule type="containsText" dxfId="11" priority="38" operator="containsText" text="NOT">
      <formula>NOT(ISERROR(SEARCH("NOT",G126)))</formula>
    </cfRule>
    <cfRule type="containsText" dxfId="10" priority="39" operator="containsText" text="Select">
      <formula>NOT(ISERROR(SEARCH("Select",G126)))</formula>
    </cfRule>
  </conditionalFormatting>
  <conditionalFormatting sqref="G147:G156">
    <cfRule type="containsText" dxfId="9" priority="35" operator="containsText" text="NOT">
      <formula>NOT(ISERROR(SEARCH("NOT",G147)))</formula>
    </cfRule>
    <cfRule type="containsText" dxfId="8" priority="36" operator="containsText" text="Select">
      <formula>NOT(ISERROR(SEARCH("Select",G147)))</formula>
    </cfRule>
  </conditionalFormatting>
  <conditionalFormatting sqref="G168:G177">
    <cfRule type="containsText" dxfId="7" priority="33" operator="containsText" text="Select">
      <formula>NOT(ISERROR(SEARCH("Select",G168)))</formula>
    </cfRule>
    <cfRule type="containsText" dxfId="6" priority="32" operator="containsText" text="NOT">
      <formula>NOT(ISERROR(SEARCH("NOT",G168)))</formula>
    </cfRule>
  </conditionalFormatting>
  <conditionalFormatting sqref="G189:G198">
    <cfRule type="containsText" dxfId="5" priority="30" operator="containsText" text="Select">
      <formula>NOT(ISERROR(SEARCH("Select",G189)))</formula>
    </cfRule>
    <cfRule type="containsText" dxfId="4" priority="29" operator="containsText" text="NOT">
      <formula>NOT(ISERROR(SEARCH("NOT",G189)))</formula>
    </cfRule>
  </conditionalFormatting>
  <conditionalFormatting sqref="G210:G219">
    <cfRule type="containsText" dxfId="3" priority="27" operator="containsText" text="Select">
      <formula>NOT(ISERROR(SEARCH("Select",G210)))</formula>
    </cfRule>
    <cfRule type="containsText" dxfId="2" priority="26" operator="containsText" text="NOT">
      <formula>NOT(ISERROR(SEARCH("NOT",G210)))</formula>
    </cfRule>
  </conditionalFormatting>
  <conditionalFormatting sqref="G231:G240">
    <cfRule type="containsText" dxfId="1" priority="24" operator="containsText" text="Select">
      <formula>NOT(ISERROR(SEARCH("Select",G231)))</formula>
    </cfRule>
    <cfRule type="containsText" dxfId="0" priority="23" operator="containsText" text="NOT">
      <formula>NOT(ISERROR(SEARCH("NOT",G231)))</formula>
    </cfRule>
  </conditionalFormatting>
  <dataValidations count="14">
    <dataValidation type="list" allowBlank="1" showInputMessage="1" showErrorMessage="1" sqref="C347:G347" xr:uid="{D95D602A-7BD7-41FB-A7AF-5AE5A4E41C6A}">
      <formula1>accreditedcertified</formula1>
    </dataValidation>
    <dataValidation type="list" allowBlank="1" showInputMessage="1" showErrorMessage="1" sqref="G231:G240 G63:G72 G84:G93 G105:G114 G126:G135 G147:G156 G168:G177 G189:G198 G210:G219 G42:G51" xr:uid="{686E700D-E659-49BC-88A7-182EC764E2F2}">
      <formula1>Target_Achieved</formula1>
    </dataValidation>
    <dataValidation type="list" allowBlank="1" showInputMessage="1" showErrorMessage="1" sqref="E210:E219 E42:E51 E63:E72 E84:E93 E105:E114 E126:E135 E147:E156 E168:E177 E189:E198 E231:E240" xr:uid="{9CC59A04-F9CD-4572-A856-6D0BD246FADC}">
      <formula1>Target_Type</formula1>
    </dataValidation>
    <dataValidation allowBlank="1" showErrorMessage="1" sqref="C22:G23 C52:C58 C73:C80 G62 C94:C101 G83 C115:C122 G104 C136:C143 G125 C157:C164 G146 C178:C185 G167 C199:C206 G188 C220:C227 G209 C241:C248 G230 G41 E62 C83 E104 C125 E146 C167 E188 C209 C41 E41 C62 E83 C104 E125 C146 E167 C188 E209 C230 E230" xr:uid="{D3DD8A63-3057-411A-B2B2-A653A4CF8AFC}"/>
    <dataValidation type="list" allowBlank="1" showInputMessage="1" showErrorMessage="1" sqref="C19" xr:uid="{22C6534B-2B09-45B6-87F6-534F907B6797}">
      <formula1>ReportingYear</formula1>
    </dataValidation>
    <dataValidation type="list" allowBlank="1" showInputMessage="1" showErrorMessage="1" sqref="E26:E35" xr:uid="{7B20F781-203E-4EC7-A869-C5FDE8D22A8D}">
      <formula1>Annex_I_Activity</formula1>
    </dataValidation>
    <dataValidation type="list" allowBlank="1" showErrorMessage="1" prompt="Please select" sqref="C262:G262" xr:uid="{69D09BD6-7ADA-49C1-8B86-B214967CDC5D}">
      <formula1>rulescompliance4</formula1>
    </dataValidation>
    <dataValidation type="list" allowBlank="1" showErrorMessage="1" prompt="Please select" sqref="C288:G288 D284:G284 C277:G277 D264:G272 C261:G261 C283:C284 C274:G274 C264:C273 C293 C280:G280" xr:uid="{9E9CEA71-BAA2-41CE-9812-840BE1979C0B}">
      <formula1>rulescompliance3</formula1>
    </dataValidation>
    <dataValidation type="list" allowBlank="1" showErrorMessage="1" prompt="Please select" sqref="C276:G276 C279:G279" xr:uid="{233B3A83-D2E1-4D07-B5B1-2764BB6EE67B}">
      <formula1>RulesCompliance</formula1>
    </dataValidation>
    <dataValidation type="list" allowBlank="1" showInputMessage="1" showErrorMessage="1" sqref="A42:A51 A63:A72 A84:A93 A105:A114 A126:A135 A147:A156 A168:A177 A189:A198 A210:A219 A231:A240" xr:uid="{DD35CD68-1608-4F0B-857E-1F3514BF31A2}">
      <formula1>Sub_Installations</formula1>
    </dataValidation>
    <dataValidation type="list" allowBlank="1" showInputMessage="1" showErrorMessage="1" sqref="C14" xr:uid="{D58FA3FB-B7EF-4F4A-8A28-AA6825A3102A}">
      <formula1>SelectYesNo</formula1>
    </dataValidation>
    <dataValidation type="list" allowBlank="1" showInputMessage="1" showErrorMessage="1" promptTitle="xxx" sqref="C249:C250 C253" xr:uid="{2E0D260E-E38B-4BDA-9A71-17F2B8D0A226}">
      <formula1>SelectYesNo</formula1>
    </dataValidation>
    <dataValidation type="list" allowBlank="1" showInputMessage="1" showErrorMessage="1" sqref="C290 C285:G285" xr:uid="{0676F980-5B2D-4AFA-BFF5-0ECC66190382}">
      <formula1>rulescompliance3</formula1>
    </dataValidation>
    <dataValidation type="list" allowBlank="1" showErrorMessage="1" prompt="Please select" sqref="C297 C300 C303" xr:uid="{B738EE5D-D558-4025-AF85-CC08700AF114}">
      <formula1>yesno</formula1>
    </dataValidation>
  </dataValidations>
  <pageMargins left="0.43307086614173229" right="0.31496062992125984" top="0.35433070866141736" bottom="0.51181102362204722" header="0.23622047244094491" footer="0.19685039370078741"/>
  <pageSetup paperSize="9" scale="88" fitToHeight="9" orientation="portrait" cellComments="asDisplayed" r:id="rId1"/>
  <headerFooter alignWithMargins="0">
    <oddFooter>&amp;L&amp;F/
&amp;A&amp;C&amp;P/&amp;N&amp;RPrinted : &amp;D/&amp;T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83"/>
  <sheetViews>
    <sheetView workbookViewId="0">
      <selection activeCell="E26" sqref="E26"/>
    </sheetView>
  </sheetViews>
  <sheetFormatPr defaultColWidth="9.21875" defaultRowHeight="13.2" x14ac:dyDescent="0.25"/>
  <cols>
    <col min="1" max="1" width="4.77734375" style="55" customWidth="1"/>
    <col min="2" max="2" width="25.6640625" style="64" customWidth="1"/>
    <col min="3" max="3" width="10.6640625" style="64" customWidth="1"/>
    <col min="4" max="4" width="40.6640625" style="64" customWidth="1"/>
    <col min="5" max="6" width="9.6640625" style="46" customWidth="1"/>
    <col min="7" max="7" width="75.6640625" style="44" customWidth="1"/>
    <col min="8" max="8" width="54.6640625" style="138" customWidth="1"/>
    <col min="9" max="16384" width="9.21875" style="44"/>
  </cols>
  <sheetData>
    <row r="1" spans="1:8" x14ac:dyDescent="0.25">
      <c r="A1" s="528" t="str">
        <f>Translations!$B$9</f>
        <v>Verification Report - Emissions Trading System</v>
      </c>
      <c r="B1" s="528"/>
      <c r="C1" s="528"/>
      <c r="D1" s="528"/>
      <c r="E1" s="528"/>
      <c r="F1" s="219"/>
      <c r="G1" s="321" t="str">
        <f>Translations!$B$6</f>
        <v>GUIDANCE FOR VERIFIERS</v>
      </c>
    </row>
    <row r="2" spans="1:8" x14ac:dyDescent="0.25">
      <c r="A2" s="528" t="str">
        <f>Translations!$B$8</f>
        <v>EU ETS Climate-Neutrality Reporting</v>
      </c>
      <c r="B2" s="528"/>
      <c r="C2" s="528"/>
      <c r="D2" s="528"/>
      <c r="E2" s="528"/>
      <c r="F2" s="219"/>
      <c r="G2" s="66"/>
    </row>
    <row r="3" spans="1:8" x14ac:dyDescent="0.25">
      <c r="A3" s="50"/>
      <c r="B3" s="736" t="str">
        <f>CONCATENATE(IF('Opinion Statement (Inst)'!B11="",OperatorName,'Opinion Statement (Inst)'!B11)," - ",IF('Opinion Statement (Inst)'!B12="",InstallationName,'Opinion Statement (Inst)'!B12))</f>
        <v>Operator Name - Installation Name</v>
      </c>
      <c r="C3" s="737"/>
      <c r="D3" s="738"/>
      <c r="E3" s="55"/>
      <c r="F3" s="219"/>
      <c r="G3" s="735" t="str">
        <f>Translations!$B$11</f>
        <v>Note - the name of the Installation will be automatically picked up once it is entered on Opinion Statement</v>
      </c>
    </row>
    <row r="4" spans="1:8" x14ac:dyDescent="0.25">
      <c r="A4" s="733" t="str">
        <f>Translations!$B$258</f>
        <v xml:space="preserve">Annex 1A - Misstatements, Non-conformities, Non-compliances and Recommended Improvements </v>
      </c>
      <c r="B4" s="733"/>
      <c r="C4" s="733"/>
      <c r="D4" s="733"/>
      <c r="E4" s="733"/>
      <c r="F4" s="219"/>
      <c r="G4" s="735"/>
    </row>
    <row r="5" spans="1:8" ht="13.5" customHeight="1" x14ac:dyDescent="0.25">
      <c r="B5" s="47"/>
      <c r="C5" s="47"/>
      <c r="D5" s="47"/>
      <c r="E5" s="55"/>
      <c r="F5" s="219"/>
      <c r="G5" s="66"/>
    </row>
    <row r="6" spans="1:8" ht="28.05" customHeight="1" thickBot="1" x14ac:dyDescent="0.3">
      <c r="A6" s="67" t="s">
        <v>14</v>
      </c>
      <c r="B6" s="613" t="str">
        <f>Translations!$B$259</f>
        <v>Uncorrected Misstatements that were not corrected before issuance of the verification report</v>
      </c>
      <c r="C6" s="613"/>
      <c r="D6" s="613"/>
      <c r="E6" s="55" t="str">
        <f>Translations!$B$260</f>
        <v>Material?</v>
      </c>
      <c r="F6" s="219"/>
      <c r="G6" s="68" t="str">
        <f>Translations!$B$261</f>
        <v>Please select "Yes" or "No" in the column "Material?" as appropriate</v>
      </c>
      <c r="H6" s="75"/>
    </row>
    <row r="7" spans="1:8" ht="12.75" customHeight="1" x14ac:dyDescent="0.25">
      <c r="A7" s="69" t="s">
        <v>15</v>
      </c>
      <c r="B7" s="728"/>
      <c r="C7" s="728"/>
      <c r="D7" s="728"/>
      <c r="E7" s="134" t="s">
        <v>659</v>
      </c>
      <c r="F7" s="219"/>
      <c r="G7" s="462" t="str">
        <f>Translations!$B$262</f>
        <v>Please insert relevant description, one line per uncorrected misstatement point.  If further space is required, please add rows and individually number points.  If there are NO uncorrected misstatements please state NOT APPLICABLE in the first row.</v>
      </c>
    </row>
    <row r="8" spans="1:8" x14ac:dyDescent="0.25">
      <c r="A8" s="48" t="s">
        <v>16</v>
      </c>
      <c r="B8" s="465"/>
      <c r="C8" s="465"/>
      <c r="D8" s="465"/>
      <c r="E8" s="125" t="s">
        <v>659</v>
      </c>
      <c r="F8" s="219"/>
      <c r="G8" s="462"/>
    </row>
    <row r="9" spans="1:8" ht="12.75" customHeight="1" x14ac:dyDescent="0.25">
      <c r="A9" s="48" t="s">
        <v>17</v>
      </c>
      <c r="B9" s="465"/>
      <c r="C9" s="465"/>
      <c r="D9" s="465"/>
      <c r="E9" s="125" t="s">
        <v>659</v>
      </c>
      <c r="F9" s="219"/>
      <c r="G9" s="462"/>
    </row>
    <row r="10" spans="1:8" ht="12.75" customHeight="1" x14ac:dyDescent="0.25">
      <c r="A10" s="48" t="s">
        <v>18</v>
      </c>
      <c r="B10" s="465"/>
      <c r="C10" s="465"/>
      <c r="D10" s="465"/>
      <c r="E10" s="125" t="s">
        <v>659</v>
      </c>
      <c r="F10" s="219"/>
      <c r="G10" s="462"/>
    </row>
    <row r="11" spans="1:8" ht="12.75" customHeight="1" x14ac:dyDescent="0.25">
      <c r="A11" s="48" t="s">
        <v>19</v>
      </c>
      <c r="B11" s="465"/>
      <c r="C11" s="465"/>
      <c r="D11" s="465"/>
      <c r="E11" s="125" t="s">
        <v>659</v>
      </c>
      <c r="F11" s="219"/>
      <c r="G11" s="462"/>
    </row>
    <row r="12" spans="1:8" ht="12.75" customHeight="1" x14ac:dyDescent="0.25">
      <c r="A12" s="48" t="s">
        <v>20</v>
      </c>
      <c r="B12" s="465"/>
      <c r="C12" s="465"/>
      <c r="D12" s="465"/>
      <c r="E12" s="125" t="s">
        <v>659</v>
      </c>
      <c r="F12" s="219"/>
      <c r="G12" s="462" t="str">
        <f>Translations!$B$263</f>
        <v>&lt;State details of misstatement including nature, size, and which element of the report it relates to; and why it has a material effect, if applicable.  Need to clearly state whether the misstatement is over-stated (e.g. higher than it should be) or under-stated (lower than it should be). For more information on how to classify and report misstatements please see the guidance of the European Commission Services.&gt;</v>
      </c>
    </row>
    <row r="13" spans="1:8" ht="12.75" customHeight="1" x14ac:dyDescent="0.25">
      <c r="A13" s="48" t="s">
        <v>21</v>
      </c>
      <c r="B13" s="465"/>
      <c r="C13" s="465"/>
      <c r="D13" s="465"/>
      <c r="E13" s="125" t="s">
        <v>659</v>
      </c>
      <c r="F13" s="219"/>
      <c r="G13" s="462"/>
    </row>
    <row r="14" spans="1:8" ht="15" customHeight="1" x14ac:dyDescent="0.25">
      <c r="A14" s="48" t="s">
        <v>22</v>
      </c>
      <c r="B14" s="465"/>
      <c r="C14" s="465"/>
      <c r="D14" s="465"/>
      <c r="E14" s="125" t="s">
        <v>659</v>
      </c>
      <c r="F14" s="219"/>
      <c r="G14" s="462"/>
    </row>
    <row r="15" spans="1:8" ht="12.75" customHeight="1" x14ac:dyDescent="0.25">
      <c r="A15" s="48" t="s">
        <v>23</v>
      </c>
      <c r="B15" s="465"/>
      <c r="C15" s="465"/>
      <c r="D15" s="465"/>
      <c r="E15" s="125" t="s">
        <v>659</v>
      </c>
      <c r="F15" s="219"/>
      <c r="G15" s="462"/>
    </row>
    <row r="16" spans="1:8" ht="13.8" thickBot="1" x14ac:dyDescent="0.3">
      <c r="A16" s="49" t="s">
        <v>24</v>
      </c>
      <c r="B16" s="463"/>
      <c r="C16" s="463"/>
      <c r="D16" s="463"/>
      <c r="E16" s="135" t="s">
        <v>659</v>
      </c>
      <c r="F16" s="219"/>
      <c r="G16" s="462"/>
    </row>
    <row r="17" spans="1:8" x14ac:dyDescent="0.25">
      <c r="B17" s="47"/>
      <c r="C17" s="47"/>
      <c r="D17" s="47"/>
      <c r="E17" s="55"/>
      <c r="F17" s="219"/>
      <c r="G17" s="66"/>
    </row>
    <row r="18" spans="1:8" s="52" customFormat="1" ht="25.5" customHeight="1" thickBot="1" x14ac:dyDescent="0.3">
      <c r="A18" s="67" t="s">
        <v>25</v>
      </c>
      <c r="B18" s="613" t="str">
        <f>Translations!$B$264</f>
        <v>Uncorrected Non-compliances with ALCR, FAR or Regulation 2023/2441 which were identified during verification</v>
      </c>
      <c r="C18" s="613"/>
      <c r="D18" s="613"/>
      <c r="E18" s="55" t="str">
        <f>Translations!$B$260</f>
        <v>Material?</v>
      </c>
      <c r="F18" s="219"/>
      <c r="G18" s="68"/>
      <c r="H18" s="138"/>
    </row>
    <row r="19" spans="1:8" s="52" customFormat="1" ht="12.75" customHeight="1" x14ac:dyDescent="0.25">
      <c r="A19" s="69" t="s">
        <v>26</v>
      </c>
      <c r="B19" s="728"/>
      <c r="C19" s="728"/>
      <c r="D19" s="728"/>
      <c r="E19" s="134" t="s">
        <v>659</v>
      </c>
      <c r="F19" s="219"/>
      <c r="G19" s="434" t="str">
        <f>Translations!$B$265</f>
        <v>&lt;Please complete any relevant data.  One line per non-compliance point.  If further space is required, please add rows and individually number points.  If there are NO non-compliances please state NOT APPLICABLE in the first row.&gt;</v>
      </c>
      <c r="H19" s="138"/>
    </row>
    <row r="20" spans="1:8" s="52" customFormat="1" x14ac:dyDescent="0.25">
      <c r="A20" s="48" t="s">
        <v>27</v>
      </c>
      <c r="B20" s="465"/>
      <c r="C20" s="465"/>
      <c r="D20" s="465"/>
      <c r="E20" s="125" t="s">
        <v>659</v>
      </c>
      <c r="F20" s="219"/>
      <c r="G20" s="434"/>
      <c r="H20" s="138"/>
    </row>
    <row r="21" spans="1:8" s="52" customFormat="1" ht="12.75" customHeight="1" x14ac:dyDescent="0.25">
      <c r="A21" s="48" t="s">
        <v>28</v>
      </c>
      <c r="B21" s="465"/>
      <c r="C21" s="465"/>
      <c r="D21" s="465"/>
      <c r="E21" s="125" t="s">
        <v>659</v>
      </c>
      <c r="F21" s="219"/>
      <c r="G21" s="434"/>
      <c r="H21" s="138"/>
    </row>
    <row r="22" spans="1:8" s="52" customFormat="1" ht="12.75" customHeight="1" x14ac:dyDescent="0.25">
      <c r="A22" s="48" t="s">
        <v>29</v>
      </c>
      <c r="B22" s="465"/>
      <c r="C22" s="465"/>
      <c r="D22" s="465"/>
      <c r="E22" s="125" t="s">
        <v>659</v>
      </c>
      <c r="F22" s="219"/>
      <c r="G22" s="434"/>
      <c r="H22" s="138"/>
    </row>
    <row r="23" spans="1:8" s="52" customFormat="1" ht="12.75" customHeight="1" x14ac:dyDescent="0.25">
      <c r="A23" s="48" t="s">
        <v>30</v>
      </c>
      <c r="B23" s="465"/>
      <c r="C23" s="465"/>
      <c r="D23" s="465"/>
      <c r="E23" s="125" t="s">
        <v>659</v>
      </c>
      <c r="F23" s="219"/>
      <c r="G23" s="434"/>
      <c r="H23" s="138"/>
    </row>
    <row r="24" spans="1:8" s="52" customFormat="1" ht="12.75" customHeight="1" x14ac:dyDescent="0.25">
      <c r="A24" s="48" t="s">
        <v>31</v>
      </c>
      <c r="B24" s="465"/>
      <c r="C24" s="465"/>
      <c r="D24" s="465"/>
      <c r="E24" s="125" t="s">
        <v>659</v>
      </c>
      <c r="F24" s="219"/>
      <c r="G24" s="434" t="str">
        <f>Translations!$B$266</f>
        <v>&lt;State details of non-compliance including nature and size of non-compliance and which Article of the ALCR, FAR or Regulation 2023/2441 it relates to. For more information on how to classify and report non-compliances please see the guidance of the European Commission Services.&gt;</v>
      </c>
      <c r="H24" s="138"/>
    </row>
    <row r="25" spans="1:8" s="52" customFormat="1" ht="13.5" customHeight="1" x14ac:dyDescent="0.25">
      <c r="A25" s="48" t="s">
        <v>32</v>
      </c>
      <c r="B25" s="465"/>
      <c r="C25" s="465"/>
      <c r="D25" s="465"/>
      <c r="E25" s="125" t="s">
        <v>659</v>
      </c>
      <c r="F25" s="219"/>
      <c r="G25" s="434"/>
      <c r="H25" s="138"/>
    </row>
    <row r="26" spans="1:8" s="52" customFormat="1" ht="13.5" customHeight="1" x14ac:dyDescent="0.25">
      <c r="A26" s="48" t="s">
        <v>33</v>
      </c>
      <c r="B26" s="465"/>
      <c r="C26" s="465"/>
      <c r="D26" s="465"/>
      <c r="E26" s="125" t="s">
        <v>659</v>
      </c>
      <c r="F26" s="219"/>
      <c r="G26" s="434"/>
      <c r="H26" s="138"/>
    </row>
    <row r="27" spans="1:8" s="52" customFormat="1" ht="13.5" customHeight="1" x14ac:dyDescent="0.25">
      <c r="A27" s="48" t="s">
        <v>34</v>
      </c>
      <c r="B27" s="465"/>
      <c r="C27" s="465"/>
      <c r="D27" s="465"/>
      <c r="E27" s="125" t="s">
        <v>659</v>
      </c>
      <c r="F27" s="219"/>
      <c r="G27" s="434"/>
      <c r="H27" s="138"/>
    </row>
    <row r="28" spans="1:8" s="52" customFormat="1" ht="13.8" thickBot="1" x14ac:dyDescent="0.3">
      <c r="A28" s="49" t="s">
        <v>35</v>
      </c>
      <c r="B28" s="463"/>
      <c r="C28" s="463"/>
      <c r="D28" s="463"/>
      <c r="E28" s="135" t="s">
        <v>659</v>
      </c>
      <c r="F28" s="219"/>
      <c r="G28" s="434"/>
      <c r="H28" s="138"/>
    </row>
    <row r="29" spans="1:8" x14ac:dyDescent="0.25">
      <c r="B29" s="47"/>
      <c r="C29" s="47"/>
      <c r="D29" s="47"/>
      <c r="E29" s="55"/>
      <c r="F29" s="219"/>
      <c r="G29" s="66"/>
    </row>
    <row r="30" spans="1:8" ht="13.5" customHeight="1" x14ac:dyDescent="0.25">
      <c r="A30" s="67" t="s">
        <v>36</v>
      </c>
      <c r="B30" s="613" t="str">
        <f>Translations!$B$267</f>
        <v>Uncorrected Non-conformities with the Climate Neutrality Plan</v>
      </c>
      <c r="C30" s="613"/>
      <c r="D30" s="613"/>
      <c r="E30" s="55"/>
      <c r="F30" s="219"/>
      <c r="G30" s="68"/>
      <c r="H30" s="75"/>
    </row>
    <row r="31" spans="1:8" ht="26.25" customHeight="1" thickBot="1" x14ac:dyDescent="0.3">
      <c r="A31" s="67"/>
      <c r="B31" s="734" t="str">
        <f>Translations!$B$268</f>
        <v>including discrepancies between the plan and actual sources, source streams and boundaries etc identified during verification</v>
      </c>
      <c r="C31" s="734"/>
      <c r="D31" s="734"/>
      <c r="E31" s="55" t="str">
        <f>Translations!$B$260</f>
        <v>Material?</v>
      </c>
      <c r="F31" s="219"/>
      <c r="G31" s="68"/>
      <c r="H31" s="75"/>
    </row>
    <row r="32" spans="1:8" ht="12.75" customHeight="1" x14ac:dyDescent="0.25">
      <c r="A32" s="69" t="s">
        <v>37</v>
      </c>
      <c r="B32" s="728"/>
      <c r="C32" s="728"/>
      <c r="D32" s="728"/>
      <c r="E32" s="134" t="s">
        <v>659</v>
      </c>
      <c r="F32" s="219"/>
      <c r="G32" s="434" t="str">
        <f>Translations!$B$269</f>
        <v>&lt;Please complete any relevant data.  One line per non-conformity point.  If further space is required, please add rows and individually number points.  If there are NO non-conformities please state NOT APPLICABLE in the first row.&gt;</v>
      </c>
    </row>
    <row r="33" spans="1:7" x14ac:dyDescent="0.25">
      <c r="A33" s="48" t="s">
        <v>38</v>
      </c>
      <c r="B33" s="465"/>
      <c r="C33" s="465"/>
      <c r="D33" s="465"/>
      <c r="E33" s="125" t="s">
        <v>659</v>
      </c>
      <c r="F33" s="219"/>
      <c r="G33" s="434"/>
    </row>
    <row r="34" spans="1:7" ht="12.75" customHeight="1" x14ac:dyDescent="0.25">
      <c r="A34" s="48" t="s">
        <v>39</v>
      </c>
      <c r="B34" s="465"/>
      <c r="C34" s="465"/>
      <c r="D34" s="465"/>
      <c r="E34" s="125" t="s">
        <v>659</v>
      </c>
      <c r="F34" s="219"/>
      <c r="G34" s="434"/>
    </row>
    <row r="35" spans="1:7" ht="12.75" customHeight="1" x14ac:dyDescent="0.25">
      <c r="A35" s="48" t="s">
        <v>40</v>
      </c>
      <c r="B35" s="465"/>
      <c r="C35" s="465"/>
      <c r="D35" s="465"/>
      <c r="E35" s="125" t="s">
        <v>659</v>
      </c>
      <c r="F35" s="219"/>
      <c r="G35" s="434"/>
    </row>
    <row r="36" spans="1:7" ht="12.75" customHeight="1" x14ac:dyDescent="0.25">
      <c r="A36" s="48" t="s">
        <v>41</v>
      </c>
      <c r="B36" s="465"/>
      <c r="C36" s="465"/>
      <c r="D36" s="465"/>
      <c r="E36" s="125" t="s">
        <v>659</v>
      </c>
      <c r="F36" s="219"/>
      <c r="G36" s="434"/>
    </row>
    <row r="37" spans="1:7" ht="12.75" customHeight="1" x14ac:dyDescent="0.25">
      <c r="A37" s="48" t="s">
        <v>42</v>
      </c>
      <c r="B37" s="465"/>
      <c r="C37" s="465"/>
      <c r="D37" s="465"/>
      <c r="E37" s="125" t="s">
        <v>659</v>
      </c>
      <c r="F37" s="219"/>
      <c r="G37" s="434" t="str">
        <f>Translations!$B$270</f>
        <v>&lt;State details of non-conformity including nature and size of non-conformity and which element of the climate-neutrality plan it relates to. For more information on how to classify and report non-conformities please see the guidance of the European Commission Services.&gt;</v>
      </c>
    </row>
    <row r="38" spans="1:7" ht="13.5" customHeight="1" x14ac:dyDescent="0.25">
      <c r="A38" s="48" t="s">
        <v>43</v>
      </c>
      <c r="B38" s="465"/>
      <c r="C38" s="465"/>
      <c r="D38" s="465"/>
      <c r="E38" s="125" t="s">
        <v>659</v>
      </c>
      <c r="F38" s="219"/>
      <c r="G38" s="434"/>
    </row>
    <row r="39" spans="1:7" ht="13.5" customHeight="1" x14ac:dyDescent="0.25">
      <c r="A39" s="48" t="s">
        <v>44</v>
      </c>
      <c r="B39" s="465"/>
      <c r="C39" s="465"/>
      <c r="D39" s="465"/>
      <c r="E39" s="125" t="s">
        <v>659</v>
      </c>
      <c r="F39" s="219"/>
      <c r="G39" s="434"/>
    </row>
    <row r="40" spans="1:7" ht="13.5" customHeight="1" x14ac:dyDescent="0.25">
      <c r="A40" s="48" t="s">
        <v>45</v>
      </c>
      <c r="B40" s="465"/>
      <c r="C40" s="465"/>
      <c r="D40" s="465"/>
      <c r="E40" s="125" t="s">
        <v>659</v>
      </c>
      <c r="F40" s="219"/>
      <c r="G40" s="434"/>
    </row>
    <row r="41" spans="1:7" ht="13.8" thickBot="1" x14ac:dyDescent="0.3">
      <c r="A41" s="49" t="s">
        <v>46</v>
      </c>
      <c r="B41" s="463"/>
      <c r="C41" s="463"/>
      <c r="D41" s="463"/>
      <c r="E41" s="135" t="s">
        <v>659</v>
      </c>
      <c r="F41" s="219"/>
      <c r="G41" s="434"/>
    </row>
    <row r="42" spans="1:7" x14ac:dyDescent="0.25">
      <c r="A42" s="67"/>
      <c r="B42" s="47"/>
      <c r="C42" s="47"/>
      <c r="D42" s="47"/>
      <c r="E42" s="55"/>
      <c r="F42" s="219"/>
      <c r="G42" s="95"/>
    </row>
    <row r="43" spans="1:7" ht="13.5" customHeight="1" thickBot="1" x14ac:dyDescent="0.3">
      <c r="A43" s="67" t="s">
        <v>662</v>
      </c>
      <c r="B43" s="613" t="str">
        <f>Translations!$B$271</f>
        <v xml:space="preserve">Recommended Improvements, if any </v>
      </c>
      <c r="C43" s="613"/>
      <c r="D43" s="613"/>
      <c r="E43" s="55"/>
      <c r="F43" s="219"/>
      <c r="G43" s="66"/>
    </row>
    <row r="44" spans="1:7" ht="12.75" customHeight="1" x14ac:dyDescent="0.25">
      <c r="A44" s="69" t="s">
        <v>663</v>
      </c>
      <c r="B44" s="728"/>
      <c r="C44" s="728"/>
      <c r="D44" s="728"/>
      <c r="E44" s="729"/>
      <c r="F44" s="219"/>
      <c r="G44" s="434" t="str">
        <f>Translations!$B$272</f>
        <v>&lt;Please complete any relevant data.  One cell per improvement point.  If further space is required, please add rows and individually number points.  If there are NO improvement points please state NOT APPLICABLE in the first row. For more information on how to classify and report recommendations of improvement please see the guidance of the European Commission Services.&gt;</v>
      </c>
    </row>
    <row r="45" spans="1:7" x14ac:dyDescent="0.25">
      <c r="A45" s="48" t="s">
        <v>664</v>
      </c>
      <c r="B45" s="465"/>
      <c r="C45" s="465"/>
      <c r="D45" s="465"/>
      <c r="E45" s="466"/>
      <c r="F45" s="219"/>
      <c r="G45" s="434"/>
    </row>
    <row r="46" spans="1:7" ht="12.75" customHeight="1" x14ac:dyDescent="0.25">
      <c r="A46" s="48" t="s">
        <v>665</v>
      </c>
      <c r="B46" s="465"/>
      <c r="C46" s="465"/>
      <c r="D46" s="465"/>
      <c r="E46" s="466"/>
      <c r="F46" s="219"/>
      <c r="G46" s="434"/>
    </row>
    <row r="47" spans="1:7" ht="12.75" customHeight="1" x14ac:dyDescent="0.25">
      <c r="A47" s="48" t="s">
        <v>666</v>
      </c>
      <c r="B47" s="465"/>
      <c r="C47" s="465"/>
      <c r="D47" s="465"/>
      <c r="E47" s="466"/>
      <c r="F47" s="219"/>
      <c r="G47" s="434"/>
    </row>
    <row r="48" spans="1:7" ht="12.75" customHeight="1" x14ac:dyDescent="0.25">
      <c r="A48" s="48" t="s">
        <v>667</v>
      </c>
      <c r="B48" s="465"/>
      <c r="C48" s="465"/>
      <c r="D48" s="465"/>
      <c r="E48" s="466"/>
      <c r="F48" s="219"/>
      <c r="G48" s="434"/>
    </row>
    <row r="49" spans="1:8" ht="12.75" customHeight="1" x14ac:dyDescent="0.25">
      <c r="A49" s="48" t="s">
        <v>668</v>
      </c>
      <c r="B49" s="465"/>
      <c r="C49" s="465"/>
      <c r="D49" s="465"/>
      <c r="E49" s="466"/>
      <c r="F49" s="219"/>
      <c r="G49" s="434"/>
    </row>
    <row r="50" spans="1:8" ht="12.75" customHeight="1" x14ac:dyDescent="0.25">
      <c r="A50" s="48" t="s">
        <v>669</v>
      </c>
      <c r="B50" s="465"/>
      <c r="C50" s="465"/>
      <c r="D50" s="465"/>
      <c r="E50" s="466"/>
      <c r="F50" s="219"/>
      <c r="G50" s="434"/>
    </row>
    <row r="51" spans="1:8" ht="12.75" customHeight="1" x14ac:dyDescent="0.25">
      <c r="A51" s="48" t="s">
        <v>670</v>
      </c>
      <c r="B51" s="465"/>
      <c r="C51" s="465"/>
      <c r="D51" s="465"/>
      <c r="E51" s="466"/>
      <c r="F51" s="219"/>
      <c r="G51" s="434"/>
    </row>
    <row r="52" spans="1:8" ht="12.75" customHeight="1" x14ac:dyDescent="0.25">
      <c r="A52" s="48" t="s">
        <v>671</v>
      </c>
      <c r="B52" s="465"/>
      <c r="C52" s="465"/>
      <c r="D52" s="465"/>
      <c r="E52" s="466"/>
      <c r="F52" s="219"/>
      <c r="G52" s="462"/>
    </row>
    <row r="53" spans="1:8" ht="13.8" thickBot="1" x14ac:dyDescent="0.3">
      <c r="A53" s="49" t="s">
        <v>672</v>
      </c>
      <c r="B53" s="463"/>
      <c r="C53" s="463"/>
      <c r="D53" s="463"/>
      <c r="E53" s="464"/>
      <c r="F53" s="219"/>
      <c r="G53" s="462"/>
    </row>
    <row r="54" spans="1:8" x14ac:dyDescent="0.25">
      <c r="B54" s="47"/>
      <c r="C54" s="47"/>
      <c r="D54" s="47"/>
      <c r="E54" s="55"/>
      <c r="F54" s="219"/>
      <c r="G54" s="66"/>
    </row>
    <row r="55" spans="1:8" s="53" customFormat="1" ht="38.25" customHeight="1" thickBot="1" x14ac:dyDescent="0.3">
      <c r="A55" s="67" t="s">
        <v>332</v>
      </c>
      <c r="B55" s="613" t="str">
        <f>Translations!$B$273</f>
        <v>Prior period findings or improvements that have NOT been resolved.  
Any findings or improvements reported in the verification report for the prior reporting period data report that have been resolved do not need to be listed here.</v>
      </c>
      <c r="C55" s="613"/>
      <c r="D55" s="613"/>
      <c r="E55" s="55"/>
      <c r="F55" s="219"/>
      <c r="G55" s="66"/>
      <c r="H55" s="138"/>
    </row>
    <row r="56" spans="1:8" s="53" customFormat="1" ht="12.75" customHeight="1" x14ac:dyDescent="0.25">
      <c r="A56" s="69" t="s">
        <v>333</v>
      </c>
      <c r="B56" s="728"/>
      <c r="C56" s="728"/>
      <c r="D56" s="728"/>
      <c r="E56" s="729"/>
      <c r="F56" s="219"/>
      <c r="G56" s="434" t="str">
        <f>Translations!$B$274</f>
        <v>Please complete any relevant data.  One cell per unresolved prior period finding .  If further space is required, please add rows and individually number points.  If there are NO outstanding findings please state NOT APPLICABLE in the first row.</v>
      </c>
      <c r="H56" s="138"/>
    </row>
    <row r="57" spans="1:8" s="53" customFormat="1" x14ac:dyDescent="0.25">
      <c r="A57" s="48" t="s">
        <v>334</v>
      </c>
      <c r="B57" s="465"/>
      <c r="C57" s="465"/>
      <c r="D57" s="465"/>
      <c r="E57" s="466"/>
      <c r="F57" s="219"/>
      <c r="G57" s="434"/>
      <c r="H57" s="138"/>
    </row>
    <row r="58" spans="1:8" s="53" customFormat="1" ht="12.75" customHeight="1" x14ac:dyDescent="0.25">
      <c r="A58" s="48" t="s">
        <v>335</v>
      </c>
      <c r="B58" s="465"/>
      <c r="C58" s="465"/>
      <c r="D58" s="465"/>
      <c r="E58" s="466"/>
      <c r="F58" s="219"/>
      <c r="G58" s="434"/>
      <c r="H58" s="138"/>
    </row>
    <row r="59" spans="1:8" s="53" customFormat="1" ht="12.75" customHeight="1" x14ac:dyDescent="0.25">
      <c r="A59" s="48" t="s">
        <v>336</v>
      </c>
      <c r="B59" s="465"/>
      <c r="C59" s="465"/>
      <c r="D59" s="465"/>
      <c r="E59" s="466"/>
      <c r="F59" s="219"/>
      <c r="G59" s="434"/>
      <c r="H59" s="138"/>
    </row>
    <row r="60" spans="1:8" s="53" customFormat="1" ht="12.75" customHeight="1" x14ac:dyDescent="0.25">
      <c r="A60" s="48" t="s">
        <v>337</v>
      </c>
      <c r="B60" s="465"/>
      <c r="C60" s="465"/>
      <c r="D60" s="465"/>
      <c r="E60" s="466"/>
      <c r="F60" s="219"/>
      <c r="G60" s="434"/>
      <c r="H60" s="138"/>
    </row>
    <row r="61" spans="1:8" s="53" customFormat="1" ht="12.75" customHeight="1" x14ac:dyDescent="0.25">
      <c r="A61" s="48" t="s">
        <v>338</v>
      </c>
      <c r="B61" s="465"/>
      <c r="C61" s="465"/>
      <c r="D61" s="465"/>
      <c r="E61" s="466"/>
      <c r="F61" s="219"/>
      <c r="G61" s="434"/>
      <c r="H61" s="138"/>
    </row>
    <row r="62" spans="1:8" s="53" customFormat="1" ht="12.75" customHeight="1" x14ac:dyDescent="0.25">
      <c r="A62" s="48" t="s">
        <v>339</v>
      </c>
      <c r="B62" s="465"/>
      <c r="C62" s="465"/>
      <c r="D62" s="465"/>
      <c r="E62" s="466"/>
      <c r="F62" s="219"/>
      <c r="G62" s="434"/>
      <c r="H62" s="138"/>
    </row>
    <row r="63" spans="1:8" s="53" customFormat="1" ht="12.75" customHeight="1" x14ac:dyDescent="0.25">
      <c r="A63" s="48" t="s">
        <v>340</v>
      </c>
      <c r="B63" s="465"/>
      <c r="C63" s="465"/>
      <c r="D63" s="465"/>
      <c r="E63" s="466"/>
      <c r="F63" s="219"/>
      <c r="G63" s="434"/>
      <c r="H63" s="138"/>
    </row>
    <row r="64" spans="1:8" s="53" customFormat="1" ht="12.75" customHeight="1" x14ac:dyDescent="0.25">
      <c r="A64" s="48" t="s">
        <v>341</v>
      </c>
      <c r="B64" s="465"/>
      <c r="C64" s="465"/>
      <c r="D64" s="465"/>
      <c r="E64" s="466"/>
      <c r="F64" s="219"/>
      <c r="G64" s="434"/>
      <c r="H64" s="138"/>
    </row>
    <row r="65" spans="1:8" s="53" customFormat="1" ht="13.8" thickBot="1" x14ac:dyDescent="0.3">
      <c r="A65" s="49" t="s">
        <v>342</v>
      </c>
      <c r="B65" s="463"/>
      <c r="C65" s="463"/>
      <c r="D65" s="463"/>
      <c r="E65" s="464"/>
      <c r="F65" s="219"/>
      <c r="G65" s="434"/>
      <c r="H65" s="138"/>
    </row>
    <row r="66" spans="1:8" s="53" customFormat="1" x14ac:dyDescent="0.25">
      <c r="A66" s="67"/>
      <c r="B66" s="220"/>
      <c r="C66" s="220"/>
      <c r="D66" s="220"/>
      <c r="E66" s="55"/>
      <c r="F66" s="219"/>
      <c r="G66" s="95"/>
      <c r="H66" s="138"/>
    </row>
    <row r="67" spans="1:8" s="52" customFormat="1" x14ac:dyDescent="0.25">
      <c r="A67" s="70"/>
      <c r="B67" s="70"/>
      <c r="C67" s="70"/>
      <c r="D67" s="70"/>
      <c r="E67" s="70"/>
      <c r="F67" s="70"/>
      <c r="G67" s="224"/>
      <c r="H67" s="138"/>
    </row>
    <row r="68" spans="1:8" s="52" customFormat="1" x14ac:dyDescent="0.25">
      <c r="A68" s="733" t="str">
        <f>Translations!$B$275</f>
        <v>Annex 1B - Methodologies to close data gaps</v>
      </c>
      <c r="B68" s="733"/>
      <c r="C68" s="733"/>
      <c r="D68" s="733"/>
      <c r="E68" s="733"/>
      <c r="F68" s="160"/>
      <c r="G68" s="224"/>
      <c r="H68" s="138"/>
    </row>
    <row r="69" spans="1:8" s="52" customFormat="1" ht="13.8" thickBot="1" x14ac:dyDescent="0.3">
      <c r="A69" s="160"/>
      <c r="B69" s="160"/>
      <c r="C69" s="160"/>
      <c r="D69" s="160"/>
      <c r="E69" s="160"/>
      <c r="F69" s="160"/>
      <c r="G69" s="224"/>
      <c r="H69" s="138"/>
    </row>
    <row r="70" spans="1:8" s="52" customFormat="1" ht="16.95" customHeight="1" thickBot="1" x14ac:dyDescent="0.3">
      <c r="A70" s="55"/>
      <c r="B70" s="725" t="str">
        <f>Translations!$B$276</f>
        <v>Did a gap occur in the data used to demonstrate that milestones and targets have been achieved?</v>
      </c>
      <c r="C70" s="726"/>
      <c r="D70" s="727"/>
      <c r="E70" s="126" t="s">
        <v>659</v>
      </c>
      <c r="F70" s="160"/>
      <c r="G70" s="225" t="str">
        <f>Translations!$B$277</f>
        <v>&lt;A data gap method as referred to in Article 18(4) AVR&gt;</v>
      </c>
      <c r="H70" s="138"/>
    </row>
    <row r="71" spans="1:8" s="52" customFormat="1" ht="30.75" customHeight="1" thickBot="1" x14ac:dyDescent="0.3">
      <c r="A71" s="55"/>
      <c r="B71" s="725" t="str">
        <f>Translations!$B$278</f>
        <v>If Yes, was the approach used by the operator to compensate for the missing data based on reasonable evidence?</v>
      </c>
      <c r="C71" s="726"/>
      <c r="D71" s="727"/>
      <c r="E71" s="127" t="s">
        <v>659</v>
      </c>
      <c r="F71" s="160"/>
      <c r="G71" s="71"/>
      <c r="H71" s="138"/>
    </row>
    <row r="72" spans="1:8" s="52" customFormat="1" ht="13.8" thickBot="1" x14ac:dyDescent="0.3">
      <c r="A72" s="55"/>
      <c r="B72" s="725" t="str">
        <f>Translations!$B$279</f>
        <v xml:space="preserve">If Yes, - </v>
      </c>
      <c r="C72" s="726"/>
      <c r="D72" s="727"/>
      <c r="E72" s="72"/>
      <c r="F72" s="160"/>
      <c r="G72" s="71"/>
      <c r="H72" s="138"/>
    </row>
    <row r="73" spans="1:8" s="52" customFormat="1" ht="34.200000000000003" customHeight="1" x14ac:dyDescent="0.25">
      <c r="A73" s="55"/>
      <c r="B73" s="725" t="str">
        <f>Translations!$B$280</f>
        <v>Was the data required by Regulation 2023/2441 underestimated or overestimated (If Yes, please provide more details below):</v>
      </c>
      <c r="C73" s="726"/>
      <c r="D73" s="727"/>
      <c r="E73" s="127" t="s">
        <v>659</v>
      </c>
      <c r="F73" s="160"/>
      <c r="H73" s="138"/>
    </row>
    <row r="74" spans="1:8" s="52" customFormat="1" ht="13.8" thickBot="1" x14ac:dyDescent="0.3">
      <c r="A74" s="55"/>
      <c r="B74" s="730"/>
      <c r="C74" s="731"/>
      <c r="D74" s="732"/>
      <c r="E74" s="72"/>
      <c r="F74" s="160"/>
      <c r="G74" s="73" t="str">
        <f>Translations!$B$281</f>
        <v>&lt;Include more details about the method(s) used&gt;</v>
      </c>
      <c r="H74" s="138"/>
    </row>
    <row r="75" spans="1:8" s="52" customFormat="1" x14ac:dyDescent="0.25">
      <c r="A75" s="55"/>
      <c r="B75" s="64"/>
      <c r="C75" s="64"/>
      <c r="D75" s="64"/>
      <c r="E75" s="46"/>
      <c r="F75" s="160"/>
      <c r="G75" s="71"/>
      <c r="H75" s="138"/>
    </row>
    <row r="76" spans="1:8" s="52" customFormat="1" x14ac:dyDescent="0.25">
      <c r="A76" s="55"/>
      <c r="B76" s="64"/>
      <c r="C76" s="64"/>
      <c r="D76" s="64"/>
      <c r="E76" s="46"/>
      <c r="F76" s="46"/>
      <c r="G76" s="71"/>
      <c r="H76" s="138"/>
    </row>
    <row r="77" spans="1:8" s="52" customFormat="1" x14ac:dyDescent="0.25">
      <c r="A77" s="55"/>
      <c r="B77" s="64"/>
      <c r="C77" s="64"/>
      <c r="D77" s="64"/>
      <c r="E77" s="46"/>
      <c r="F77" s="46"/>
      <c r="G77" s="71"/>
      <c r="H77" s="138"/>
    </row>
    <row r="78" spans="1:8" s="52" customFormat="1" x14ac:dyDescent="0.25">
      <c r="A78" s="55"/>
      <c r="B78" s="64"/>
      <c r="C78" s="64"/>
      <c r="D78" s="64"/>
      <c r="E78" s="46"/>
      <c r="F78" s="46"/>
      <c r="G78" s="71"/>
      <c r="H78" s="138"/>
    </row>
    <row r="79" spans="1:8" x14ac:dyDescent="0.25">
      <c r="G79" s="71"/>
    </row>
    <row r="80" spans="1:8" x14ac:dyDescent="0.25">
      <c r="G80" s="71"/>
    </row>
    <row r="81" spans="7:7" x14ac:dyDescent="0.25">
      <c r="G81" s="71"/>
    </row>
    <row r="82" spans="7:7" x14ac:dyDescent="0.25">
      <c r="G82" s="71"/>
    </row>
    <row r="83" spans="7:7" x14ac:dyDescent="0.25">
      <c r="G83" s="71"/>
    </row>
  </sheetData>
  <sheetProtection sheet="1" formatCells="0" formatColumns="0" formatRows="0"/>
  <customSheetViews>
    <customSheetView guid="{3EE4370E-84AC-4220-AECA-2B19C5F3775F}"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fitToPage="1" topLeftCell="A43">
      <selection activeCell="A80" sqref="A80"/>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77">
    <mergeCell ref="G3:G4"/>
    <mergeCell ref="B37:D37"/>
    <mergeCell ref="B38:D38"/>
    <mergeCell ref="B39:D39"/>
    <mergeCell ref="B40:D40"/>
    <mergeCell ref="B24:D24"/>
    <mergeCell ref="B25:D25"/>
    <mergeCell ref="B26:D26"/>
    <mergeCell ref="B27:D27"/>
    <mergeCell ref="B28:D28"/>
    <mergeCell ref="B19:D19"/>
    <mergeCell ref="B20:D20"/>
    <mergeCell ref="B21:D21"/>
    <mergeCell ref="B22:D22"/>
    <mergeCell ref="B23:D23"/>
    <mergeCell ref="B3:D3"/>
    <mergeCell ref="B41:D41"/>
    <mergeCell ref="B32:D32"/>
    <mergeCell ref="B33:D33"/>
    <mergeCell ref="B34:D34"/>
    <mergeCell ref="B35:D35"/>
    <mergeCell ref="B36:D36"/>
    <mergeCell ref="A2:E2"/>
    <mergeCell ref="A1:E1"/>
    <mergeCell ref="A68:E68"/>
    <mergeCell ref="G37:G41"/>
    <mergeCell ref="G32:G36"/>
    <mergeCell ref="G24:G28"/>
    <mergeCell ref="G64:G65"/>
    <mergeCell ref="G19:G23"/>
    <mergeCell ref="G52:G53"/>
    <mergeCell ref="G56:G63"/>
    <mergeCell ref="G44:G51"/>
    <mergeCell ref="B7:D7"/>
    <mergeCell ref="B8:D8"/>
    <mergeCell ref="B9:D9"/>
    <mergeCell ref="B10:D10"/>
    <mergeCell ref="G12:G16"/>
    <mergeCell ref="A4:E4"/>
    <mergeCell ref="G7:G11"/>
    <mergeCell ref="B45:E45"/>
    <mergeCell ref="B46:E46"/>
    <mergeCell ref="B30:D30"/>
    <mergeCell ref="B43:D43"/>
    <mergeCell ref="B6:D6"/>
    <mergeCell ref="B18:D18"/>
    <mergeCell ref="B31:D31"/>
    <mergeCell ref="B11:D11"/>
    <mergeCell ref="B12:D12"/>
    <mergeCell ref="B13:D13"/>
    <mergeCell ref="B14:D14"/>
    <mergeCell ref="B15:D15"/>
    <mergeCell ref="B16:D16"/>
    <mergeCell ref="B44:E44"/>
    <mergeCell ref="B74:D74"/>
    <mergeCell ref="B70:D70"/>
    <mergeCell ref="B58:E58"/>
    <mergeCell ref="B59:E59"/>
    <mergeCell ref="B60:E60"/>
    <mergeCell ref="B61:E61"/>
    <mergeCell ref="B53:E53"/>
    <mergeCell ref="B55:D55"/>
    <mergeCell ref="B71:D71"/>
    <mergeCell ref="B72:D72"/>
    <mergeCell ref="B73:D73"/>
    <mergeCell ref="B62:E62"/>
    <mergeCell ref="B63:E63"/>
    <mergeCell ref="B64:E64"/>
    <mergeCell ref="B65:E65"/>
    <mergeCell ref="B56:E56"/>
    <mergeCell ref="B57:E57"/>
    <mergeCell ref="B49:E49"/>
    <mergeCell ref="B50:E50"/>
    <mergeCell ref="B51:E51"/>
    <mergeCell ref="B52:E52"/>
    <mergeCell ref="B47:E47"/>
    <mergeCell ref="B48:E48"/>
  </mergeCells>
  <phoneticPr fontId="0" type="noConversion"/>
  <dataValidations xWindow="691" yWindow="325" count="2">
    <dataValidation type="list" allowBlank="1" showErrorMessage="1" prompt="Please select: yes or no" sqref="E19:E28 E7:E16 E32:E41" xr:uid="{00000000-0002-0000-0300-000000000000}">
      <formula1>SelectYesNo</formula1>
    </dataValidation>
    <dataValidation type="list" allowBlank="1" showInputMessage="1" showErrorMessage="1" sqref="E73 E70:E71" xr:uid="{00000000-0002-0000-0300-000001000000}">
      <formula1>SelectYesNo</formula1>
    </dataValidation>
  </dataValidations>
  <pageMargins left="0.74803149606299213" right="0.74803149606299213" top="0.35433070866141736" bottom="0.78740157480314965" header="0.23622047244094491" footer="0.47244094488188981"/>
  <pageSetup paperSize="9" scale="96" fitToHeight="0" orientation="portrait" r:id="rId1"/>
  <headerFooter alignWithMargins="0">
    <oddFooter>&amp;L&amp;F/
&amp;A&amp;C&amp;P/&amp;N&amp;RPrinted : &amp;D/&amp;T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0"/>
  <sheetViews>
    <sheetView workbookViewId="0">
      <selection activeCell="B14" sqref="B14"/>
    </sheetView>
  </sheetViews>
  <sheetFormatPr defaultColWidth="9.21875" defaultRowHeight="13.2" x14ac:dyDescent="0.25"/>
  <cols>
    <col min="1" max="1" width="20.33203125" style="55" customWidth="1"/>
    <col min="2" max="2" width="74.21875" style="64" customWidth="1"/>
    <col min="3" max="3" width="73.21875" style="46" customWidth="1"/>
    <col min="4" max="4" width="9.21875" style="137"/>
    <col min="5" max="16384" width="9.21875" style="44"/>
  </cols>
  <sheetData>
    <row r="1" spans="1:4" x14ac:dyDescent="0.25">
      <c r="C1" s="321" t="str">
        <f>Translations!$B$6</f>
        <v>GUIDANCE FOR VERIFIERS</v>
      </c>
    </row>
    <row r="2" spans="1:4" ht="12.75" customHeight="1" x14ac:dyDescent="0.25">
      <c r="A2" s="528" t="str">
        <f>Translations!$B$9</f>
        <v>Verification Report - Emissions Trading System</v>
      </c>
      <c r="B2" s="528"/>
      <c r="C2" s="54"/>
    </row>
    <row r="3" spans="1:4" x14ac:dyDescent="0.25">
      <c r="A3" s="528" t="str">
        <f>'Opinion Statement (Inst)'!A8:B8</f>
        <v>EU ETS Climate-Neutrality Reporting</v>
      </c>
      <c r="B3" s="528"/>
      <c r="C3" s="739" t="str">
        <f>Translations!$B$11</f>
        <v>Note - the name of the Installation will be automatically picked up once it is entered on Opinion Statement</v>
      </c>
    </row>
    <row r="4" spans="1:4" x14ac:dyDescent="0.25">
      <c r="A4" s="736" t="str">
        <f>'Annex 1 - Findings'!$B$3</f>
        <v>Operator Name - Installation Name</v>
      </c>
      <c r="B4" s="738"/>
      <c r="C4" s="739"/>
    </row>
    <row r="5" spans="1:4" x14ac:dyDescent="0.25">
      <c r="A5" s="528" t="str">
        <f>Translations!$B$283</f>
        <v>Annex 2 - Further information of relevance to the Opinion</v>
      </c>
      <c r="B5" s="528"/>
      <c r="C5" s="745" t="str">
        <f>Translations!$B$284</f>
        <v>Do not change the form of words in this worksheet EXCEPT where instructed to do so</v>
      </c>
    </row>
    <row r="6" spans="1:4" ht="13.8" thickBot="1" x14ac:dyDescent="0.3">
      <c r="B6" s="47"/>
      <c r="C6" s="745"/>
    </row>
    <row r="7" spans="1:4" ht="59.55" customHeight="1" x14ac:dyDescent="0.25">
      <c r="A7" s="56" t="str">
        <f>Translations!$B$285</f>
        <v xml:space="preserve">Objectives and scope of the Verification: </v>
      </c>
      <c r="B7" s="147" t="str">
        <f>Translations!$B$286</f>
        <v>To verify to a reasonable level of assurance the Operator's data used to demonstrate that milestones and targets were achieved, as stated in the Report referenced in the attached verification opinion statement issued under the EU Emissions Trading System; and to confirm that milestones and targets as listed in the Climate-Neutrality Plan were achieved.</v>
      </c>
    </row>
    <row r="8" spans="1:4" ht="84" customHeight="1" x14ac:dyDescent="0.25">
      <c r="A8" s="57" t="str">
        <f>Translations!$B$287</f>
        <v>Responsibilities:</v>
      </c>
      <c r="B8" s="93" t="str">
        <f>Translations!$B$288</f>
        <v>The Operator is solely responsible for the preparation and reporting of data submitted in its Report, as referenced in the attached verification report, for the purpose of reporting in accordance with the rules and its underlying climate-neutrality plan; for any assumptions, information and assessments that support the reported data;  and for establishing and maintaining appropriate procedures, performance management and internal control systems from which the reported information is derived and quality assured.</v>
      </c>
      <c r="D8" s="75"/>
    </row>
    <row r="9" spans="1:4" x14ac:dyDescent="0.25">
      <c r="A9" s="57"/>
      <c r="B9" s="58" t="str">
        <f>Translations!$B$289</f>
        <v>The Competent Authority is responsible for:</v>
      </c>
      <c r="D9" s="75"/>
    </row>
    <row r="10" spans="1:4" ht="28.5" customHeight="1" x14ac:dyDescent="0.25">
      <c r="A10" s="57"/>
      <c r="B10" s="59" t="str">
        <f>Translations!$B$290</f>
        <v>•  checking the climate-neutrality plan for its compliance with Regulation 2019/331 and Regulation 2023/2441</v>
      </c>
      <c r="D10" s="75"/>
    </row>
    <row r="11" spans="1:4" ht="56.55" customHeight="1" x14ac:dyDescent="0.25">
      <c r="A11" s="57"/>
      <c r="B11" s="59" t="str">
        <f>Translations!$B$291</f>
        <v>•  enforcing the requirements of: Delegated Regulation EU No. 2029/331, Implementing Regulation EU No. 2019/1842 on the reporting of Activity Level Changes to allow adjustment of free allocations (ALCR), and Implementing Regulation EU No.2023/2441 on the content and format of the climate-neutrality plan</v>
      </c>
      <c r="D11" s="75"/>
    </row>
    <row r="12" spans="1:4" ht="91.5" customHeight="1" x14ac:dyDescent="0.25">
      <c r="A12" s="57"/>
      <c r="B12" s="58" t="str">
        <f>Translations!$B$292</f>
        <v>The Verifier (as named on the attached Verification Report and Opinion Statement (VOS)) is responsible - in accordance with Regulation 2018/2067 on Accreditation and Verification (as referenced under conduct of the verification below) and its verification contract as stated in the VOS - for carrying out verification of the Operator's referenced Report, in the public interest, and independent of the Operator and the Competent Authorities responsible for implementation of Directive 2003/87/EC and Regulations: 2019/1842 (ALCR) and 2019/331 (FAR).</v>
      </c>
      <c r="C12" s="100"/>
    </row>
    <row r="13" spans="1:4" ht="45" customHeight="1" x14ac:dyDescent="0.25">
      <c r="A13" s="57"/>
      <c r="B13" s="58" t="str">
        <f>Translations!$B$293</f>
        <v>It is the responsibility of the Verifer to form an independent opinion, based on examination of information supporting the data presented in the Report as referenced in the VOS, and to report that opinion to the Operator.  The Verifier must also report if, in its opinion:</v>
      </c>
      <c r="C13" s="100"/>
    </row>
    <row r="14" spans="1:4" ht="33.75" customHeight="1" x14ac:dyDescent="0.25">
      <c r="A14" s="57"/>
      <c r="B14" s="58" t="str">
        <f>Translations!$B$294</f>
        <v>•  the Report is or may be associated with misstatements (omissions, mis-representations or errors) or non-conformities with the climate-neutrality plan; or</v>
      </c>
      <c r="C14" s="101"/>
    </row>
    <row r="15" spans="1:4" ht="44.55" customHeight="1" x14ac:dyDescent="0.25">
      <c r="A15" s="57"/>
      <c r="B15" s="58" t="str">
        <f>Translations!$B$295</f>
        <v xml:space="preserve">•   the Operator is not complying with the ALCR, Regulation EU No 2023/2441 and, as relevant, the FAR , even if the climate neutrality plan is checked by the competent authority and has been deemed compliant; or                                                                                                                                                            </v>
      </c>
      <c r="C15" s="102"/>
      <c r="D15" s="75"/>
    </row>
    <row r="16" spans="1:4" ht="30.45" customHeight="1" x14ac:dyDescent="0.25">
      <c r="A16" s="57"/>
      <c r="B16" s="58" t="str">
        <f>Translations!$B$296</f>
        <v>•   the EU ETS lead auditor/auditor has not received all the information and explanations that they require to conduct their examination to a reasonable level of assurance; or</v>
      </c>
      <c r="D16" s="75"/>
    </row>
    <row r="17" spans="1:5" ht="44.7" customHeight="1" x14ac:dyDescent="0.25">
      <c r="A17" s="57"/>
      <c r="B17" s="58" t="str">
        <f>Translations!$B$297</f>
        <v>•  improvements can be made to the Operator's performance in monitoring and reporting of relevant data and/or compliance with its climate-neutrality plan and with the ALCR, Regulation EU 2023/2441 and the FAR.</v>
      </c>
      <c r="D17" s="75"/>
      <c r="E17" s="75"/>
    </row>
    <row r="18" spans="1:5" ht="139.80000000000001" customHeight="1" x14ac:dyDescent="0.25">
      <c r="A18" s="57" t="str">
        <f>Translations!$B$298</f>
        <v xml:space="preserve">Work performed &amp; basis of the opinion: </v>
      </c>
      <c r="B18" s="58" t="str">
        <f>Translations!$B$299</f>
        <v>We conducted our examination having regard to the verification criteria reference documents outlined below.  This involved examining, based upon our risk analysis and subsequent verification plan, evidence to give us reasonable assurance that the amounts and disclosures relating to the data have been properly prepared in accordance with the Regulations and principles of the EU Emissions Trading System, as outlined in the EU ETS criteria reference documents below, and the Operator's underlying Climate-Neutrality Plan.  This also involved assessing where necessary estimates and judgements made by the Operator in preparing the data and considering the overall adequacy of the presentation of the data in the Report referenced in the VOS and its potential for material misstatement.</v>
      </c>
      <c r="C18" s="103"/>
      <c r="D18" s="75"/>
      <c r="E18" s="75"/>
    </row>
    <row r="19" spans="1:5" ht="21" customHeight="1" x14ac:dyDescent="0.25">
      <c r="A19" s="57" t="str">
        <f>Translations!$B$300</f>
        <v>Materiality level</v>
      </c>
      <c r="B19" s="58" t="str">
        <f>Translations!$B$301</f>
        <v>The quantitative materiality level is set at 5% of the following data elements individually:</v>
      </c>
      <c r="C19" s="45"/>
      <c r="D19" s="75"/>
      <c r="E19" s="75"/>
    </row>
    <row r="20" spans="1:5" ht="30" customHeight="1" x14ac:dyDescent="0.25">
      <c r="A20" s="57"/>
      <c r="B20" s="58" t="str">
        <f>Translations!$B$302</f>
        <v>•  the installation’s total emissions for the relevant sub-installation, where the targets achieved relate to absolute emission targets; or</v>
      </c>
      <c r="C20" s="162" t="str">
        <f>Translations!$B$303</f>
        <v>&lt;delete any lines that are not applicable&gt;</v>
      </c>
      <c r="D20" s="75"/>
      <c r="E20" s="75"/>
    </row>
    <row r="21" spans="1:5" ht="44.7" customHeight="1" x14ac:dyDescent="0.25">
      <c r="A21" s="57"/>
      <c r="B21" s="58" t="str">
        <f>Translations!$B$304</f>
        <v>•   the intensity level of each relevant product benchmark sub-installation individually, expressed as tCO2eq per relevant unit of production, where the targets achieved relate to activity levels of a product benchmark sub-installation;or</v>
      </c>
      <c r="C21" s="45"/>
      <c r="D21" s="75"/>
    </row>
    <row r="22" spans="1:5" ht="42.75" customHeight="1" x14ac:dyDescent="0.25">
      <c r="A22" s="57"/>
      <c r="B22" s="58" t="str">
        <f>Translations!$B$305</f>
        <v>•   the intensity level of each relevant heat benchmark sub-installation individually, expressed as tCO2eq per TJ heat consumed, where the targets achieved relate to activity levels of a heat benchmark sub-installation; or</v>
      </c>
      <c r="C22" s="45"/>
      <c r="D22" s="75"/>
    </row>
    <row r="23" spans="1:5" ht="43.95" customHeight="1" x14ac:dyDescent="0.25">
      <c r="A23" s="57"/>
      <c r="B23" s="58" t="str">
        <f>Translations!$B$306</f>
        <v>•   the intensity level of each relevant fuel benchmark sub-installation individually, expressed as tCO2eq per TJ fuel consumed, where the targets achieved relate to activity levels of a fuel benchmark sub-installation;</v>
      </c>
      <c r="C23" s="45"/>
      <c r="D23" s="75"/>
    </row>
    <row r="24" spans="1:5" ht="43.95" customHeight="1" x14ac:dyDescent="0.25">
      <c r="A24" s="57"/>
      <c r="B24" s="58" t="str">
        <f>Translations!$B$307</f>
        <v>•   the intensity level of each relevant process emission sub-installation individually, expressed as tCO2eq per relevant unit of production, where the targets achieved relate to activity levels of a process emission sub-installation;</v>
      </c>
      <c r="C24" s="45"/>
      <c r="D24" s="75"/>
    </row>
    <row r="25" spans="1:5" ht="28.05" customHeight="1" x14ac:dyDescent="0.25">
      <c r="A25" s="57"/>
      <c r="B25" s="58" t="str">
        <f>Translations!$B$308</f>
        <v>•   the specific target used to determine the percentage of the benchmark value, where it concerns targets relative to the benchmark value for each relevant sub-installation.</v>
      </c>
      <c r="C25" s="45"/>
      <c r="D25" s="75"/>
    </row>
    <row r="26" spans="1:5" ht="46.5" customHeight="1" x14ac:dyDescent="0.25">
      <c r="A26" s="57"/>
      <c r="B26" s="58" t="str">
        <f>Translations!$B$309</f>
        <v>Issues with any other elements of data, and with elements associated with compliance with the ALCR or FAR (as relevant) and/or conformance with the MMP are considered under the broader materiality analysis taking account of qualitative aspects.</v>
      </c>
      <c r="C26" s="45"/>
      <c r="D26" s="75"/>
    </row>
    <row r="27" spans="1:5" ht="64.5" customHeight="1" x14ac:dyDescent="0.25">
      <c r="A27" s="57" t="str">
        <f>Translations!$B$310</f>
        <v>Other relevant information</v>
      </c>
      <c r="B27" s="128"/>
      <c r="C27" s="162" t="str">
        <f>Translations!$B$311</f>
        <v>&lt;Insert any other relevant details or criteria relating to the work performed or the basis of the opinion.  The objective of this line is to enable the verifier to add any detail that they consider helpful to the user of the opinion in understanding the depth and scope of work performed etc.&gt;</v>
      </c>
    </row>
    <row r="28" spans="1:5" ht="49.95" customHeight="1" thickBot="1" x14ac:dyDescent="0.3">
      <c r="A28" s="60"/>
      <c r="B28" s="61" t="str">
        <f>Translations!$B$312</f>
        <v>GHG quantification is subject to inherent uncertainty due to the designed capability of measurement instrumentation and testing methodologies and incomplete scientific knowledge used in the determination of calculation factors and global warming potentials</v>
      </c>
      <c r="C28" s="45"/>
    </row>
    <row r="29" spans="1:5" ht="9" customHeight="1" thickBot="1" x14ac:dyDescent="0.3">
      <c r="B29" s="47"/>
      <c r="C29" s="45"/>
    </row>
    <row r="30" spans="1:5" ht="21" customHeight="1" x14ac:dyDescent="0.25">
      <c r="A30" s="743" t="str">
        <f>Translations!$B$313</f>
        <v xml:space="preserve">Reference documents cited : 
</v>
      </c>
      <c r="B30" s="62" t="str">
        <f>Translations!$B$314</f>
        <v>Conduct of the Verification (1) - Criteria for Accredited Verifiers</v>
      </c>
      <c r="C30" s="746" t="str">
        <f>Translations!$B$315</f>
        <v>&lt;Select the set of criteria that are appropriate to the accreditation/ certification held by the verifier (delete non-relevant sets).&gt;  It is expected that for most VBs only set (1) will be required.
Note, some of the documents may undergo update and revision so you need to check that the correct version is being cited</v>
      </c>
    </row>
    <row r="31" spans="1:5" ht="43.95" customHeight="1" x14ac:dyDescent="0.25">
      <c r="A31" s="744"/>
      <c r="B31" s="129" t="str">
        <f>Translations!$B$316</f>
        <v>1) Commission implementing Regulation (EU) No. 2018/2067 on verification of data and on the accreditation of verifiers pursuant to Directive 2003/87/EC as updated by Commission Implementing Regulation (EU) No.2020/2084</v>
      </c>
      <c r="C31" s="746"/>
    </row>
    <row r="32" spans="1:5" ht="31.5" customHeight="1" x14ac:dyDescent="0.25">
      <c r="A32" s="744"/>
      <c r="B32" s="129" t="str">
        <f>Translations!$B$317</f>
        <v>2) EN ISO 14065 - Requirements for greenhouse gas validation and verification bodies for use in accreditation or other forms of recognition.</v>
      </c>
      <c r="C32" s="746"/>
    </row>
    <row r="33" spans="1:3" ht="26.4" x14ac:dyDescent="0.25">
      <c r="A33" s="744"/>
      <c r="B33" s="130" t="str">
        <f>Translations!$B$318</f>
        <v>3) EN ISO 14064-3:2019 Specification with guidance for the validation and verification of GHG assertions</v>
      </c>
      <c r="C33" s="162"/>
    </row>
    <row r="34" spans="1:3" ht="26.4" x14ac:dyDescent="0.25">
      <c r="A34" s="744"/>
      <c r="B34" s="129" t="str">
        <f>Translations!$B$319</f>
        <v>4) IAF MD 6:2014 International Accreditation Forum (IAF) Mandatory Document for the Application of ISO 14065:2013 (Issue 2, March 2014)</v>
      </c>
      <c r="C34" s="162"/>
    </row>
    <row r="35" spans="1:3" ht="26.4" x14ac:dyDescent="0.25">
      <c r="A35" s="744"/>
      <c r="B35" s="129" t="str">
        <f>Translations!$B$320</f>
        <v>5) Guidance developed by European Commission Services on verification and accreditation in relation to the ALCR and FAR</v>
      </c>
      <c r="C35" s="162"/>
    </row>
    <row r="36" spans="1:3" ht="32.25" customHeight="1" x14ac:dyDescent="0.25">
      <c r="A36" s="744"/>
      <c r="B36" s="129" t="str">
        <f>Translations!$B$321</f>
        <v xml:space="preserve">6) EA-6/03 European Co-operation for Accreditation Guidance For the Recognition of Verifiers under EU ETS Directive </v>
      </c>
      <c r="C36" s="162"/>
    </row>
    <row r="37" spans="1:3" x14ac:dyDescent="0.25">
      <c r="A37" s="744"/>
      <c r="B37" s="131" t="str">
        <f>Translations!$B$61</f>
        <v>Member State-specific guidance is listed here:</v>
      </c>
      <c r="C37" s="162" t="str">
        <f>Translations!$B$10</f>
        <v>&lt;Delete these lines if not applicable</v>
      </c>
    </row>
    <row r="38" spans="1:3" x14ac:dyDescent="0.25">
      <c r="A38" s="744"/>
      <c r="B38" s="132" t="s">
        <v>551</v>
      </c>
      <c r="C38" s="162"/>
    </row>
    <row r="39" spans="1:3" ht="13.8" thickBot="1" x14ac:dyDescent="0.3">
      <c r="A39" s="744"/>
      <c r="B39" s="133" t="s">
        <v>552</v>
      </c>
      <c r="C39" s="162"/>
    </row>
    <row r="40" spans="1:3" ht="33" customHeight="1" x14ac:dyDescent="0.25">
      <c r="A40" s="57"/>
      <c r="B40" s="62" t="str">
        <f>Translations!$B$322</f>
        <v>Conduct of the Verification (2) - Additional criteria for Accredited Verifiers that are also financial assurance providers</v>
      </c>
      <c r="C40" s="740" t="str">
        <f>Translations!$B$323</f>
        <v>This set should be selected only if the verifier is a Financial Accounting Body subject to the rules and standards set by the International Auditing and Assurance Standards Board and its associated bodies
These standards are not covered by accreditation. Accreditation Bodies will not check compliance with these standards.</v>
      </c>
    </row>
    <row r="41" spans="1:3" ht="42.75" customHeight="1" x14ac:dyDescent="0.25">
      <c r="A41" s="57"/>
      <c r="B41" s="129" t="str">
        <f>Translations!$B$324</f>
        <v>7) International Standard on Assurance Engagements 3000 : Assurance Engagements other than Audits or Reviews of Historical Information, issued by the International Auditing and Assurance Standards Board.</v>
      </c>
      <c r="C41" s="740"/>
    </row>
    <row r="42" spans="1:3" ht="45" customHeight="1" thickBot="1" x14ac:dyDescent="0.3">
      <c r="A42" s="57"/>
      <c r="B42" s="132" t="str">
        <f>Translations!$B$325</f>
        <v>8) International Standard on Assurance Engagements 3410 : Assurance Engagements on Greenhouse Gas Statements, issued by the International Auditing and Assurance Standards Board.</v>
      </c>
      <c r="C42" s="740"/>
    </row>
    <row r="43" spans="1:3" ht="21" customHeight="1" x14ac:dyDescent="0.25">
      <c r="A43" s="57"/>
      <c r="B43" s="62" t="str">
        <f>Translations!$B$326</f>
        <v>Conduct of the Verification (3) - Criteria for Verifiers Certified under AVR Article 55(2)</v>
      </c>
      <c r="C43" s="742" t="str">
        <f>Translations!$B$327</f>
        <v>This set should be selected only if the verifier is a Certified Natural Person as outlined under Article 54(2) of AVR2.</v>
      </c>
    </row>
    <row r="44" spans="1:3" ht="42" customHeight="1" x14ac:dyDescent="0.25">
      <c r="A44" s="57"/>
      <c r="B44" s="129" t="str">
        <f>Translations!$B$316</f>
        <v>1) Commission implementing Regulation (EU) No. 2018/2067 on verification of data and on the accreditation of verifiers pursuant to Directive 2003/87/EC as updated by Commission Implementing Regulation (EU) No.2020/2084</v>
      </c>
      <c r="C44" s="742"/>
    </row>
    <row r="45" spans="1:3" ht="18.75" customHeight="1" x14ac:dyDescent="0.25">
      <c r="A45" s="57"/>
      <c r="B45" s="129" t="str">
        <f>Translations!$B$328</f>
        <v>2) EU guidance on certified verifiers developed by European Commission Services</v>
      </c>
      <c r="C45" s="161"/>
    </row>
    <row r="46" spans="1:3" x14ac:dyDescent="0.25">
      <c r="A46" s="57"/>
      <c r="B46" s="131" t="str">
        <f>Translations!$B$61</f>
        <v>Member State-specific guidance is listed here:</v>
      </c>
      <c r="C46" s="161" t="str">
        <f>Translations!$B$10</f>
        <v>&lt;Delete these lines if not applicable</v>
      </c>
    </row>
    <row r="47" spans="1:3" x14ac:dyDescent="0.25">
      <c r="A47" s="57"/>
      <c r="B47" s="132" t="s">
        <v>553</v>
      </c>
      <c r="C47" s="104"/>
    </row>
    <row r="48" spans="1:3" x14ac:dyDescent="0.25">
      <c r="A48" s="57"/>
      <c r="B48" s="132" t="s">
        <v>554</v>
      </c>
      <c r="C48" s="104"/>
    </row>
    <row r="49" spans="1:3" ht="19.8" customHeight="1" x14ac:dyDescent="0.25">
      <c r="A49" s="57"/>
      <c r="B49" s="63" t="str">
        <f>Translations!$B$329</f>
        <v>Rules etc of the EU ETS</v>
      </c>
      <c r="C49" s="741" t="str">
        <f>Translations!$B$330</f>
        <v>This set should be selected by all verifiers.
Note - check to ensure that the list is valid for the Member State in which the opinon is being issued as some MS Guidance may only be applicable in an individual MS.
As a minimum, the relevant EU Regulations and EC Guidance must be included</v>
      </c>
    </row>
    <row r="50" spans="1:3" ht="26.55" customHeight="1" x14ac:dyDescent="0.25">
      <c r="A50" s="57"/>
      <c r="B50" s="129" t="str">
        <f>Translations!$B$331</f>
        <v>A) EC Regulation EU No. 2019/1842 on adjustment of free allocation of emissions allowances due to activity level changes (ALCR)</v>
      </c>
      <c r="C50" s="741"/>
    </row>
    <row r="51" spans="1:3" ht="31.5" customHeight="1" x14ac:dyDescent="0.25">
      <c r="A51" s="57"/>
      <c r="B51" s="129" t="str">
        <f>Translations!$B$332</f>
        <v>B) EC Regulation EU No. 2019/331 on the harmonised free allocation of emissions allowances pursuant to Article 10a of Directive 2003/87/EC (FAR)</v>
      </c>
      <c r="C51" s="741"/>
    </row>
    <row r="52" spans="1:3" ht="17.25" customHeight="1" x14ac:dyDescent="0.25">
      <c r="A52" s="57"/>
      <c r="B52" s="129" t="str">
        <f>Translations!$B$333</f>
        <v>C) EC Regulation EU No. 2023/2441  on the content and format of the climate-neutrality plan</v>
      </c>
      <c r="C52" s="161"/>
    </row>
    <row r="53" spans="1:3" ht="33.75" customHeight="1" x14ac:dyDescent="0.25">
      <c r="A53" s="57"/>
      <c r="B53" s="129" t="str">
        <f>Translations!$B$334</f>
        <v>D) EU Guidance developed by the European Commission Services to support the harmonised interpretation of the ALCR and FAR</v>
      </c>
      <c r="C53" s="161"/>
    </row>
    <row r="54" spans="1:3" ht="61.5" customHeight="1" x14ac:dyDescent="0.25">
      <c r="A54" s="57"/>
      <c r="B54" s="129" t="str">
        <f>Translations!$B$335</f>
        <v>E) EU Guidance material developed by the European Commission Services to support the harmonised interpretation of Regulation (EU) No. 2018/2067 on verification of data and on the accreditation of verifiers pursuant to Directive 2003/87/EC as updated by Commission Implementing Regulation (EU) No.2020/2084</v>
      </c>
      <c r="C54" s="161"/>
    </row>
    <row r="55" spans="1:3" x14ac:dyDescent="0.25">
      <c r="A55" s="57"/>
      <c r="B55" s="131" t="str">
        <f>Translations!$B$61</f>
        <v>Member State-specific guidance is listed here:</v>
      </c>
      <c r="C55" s="161" t="str">
        <f>Translations!$B$10</f>
        <v>&lt;Delete these lines if not applicable</v>
      </c>
    </row>
    <row r="56" spans="1:3" x14ac:dyDescent="0.25">
      <c r="A56" s="57"/>
      <c r="B56" s="132" t="s">
        <v>290</v>
      </c>
      <c r="C56" s="161"/>
    </row>
    <row r="57" spans="1:3" ht="13.8" thickBot="1" x14ac:dyDescent="0.3">
      <c r="A57" s="57"/>
      <c r="B57" s="133" t="s">
        <v>290</v>
      </c>
      <c r="C57" s="161"/>
    </row>
    <row r="58" spans="1:3" ht="6.75" customHeight="1" x14ac:dyDescent="0.25">
      <c r="B58" s="47"/>
    </row>
    <row r="59" spans="1:3" ht="12.75" customHeight="1" x14ac:dyDescent="0.25"/>
    <row r="60" spans="1:3" x14ac:dyDescent="0.25">
      <c r="B60" s="65"/>
    </row>
  </sheetData>
  <sheetProtection sheet="1" formatCells="0" formatColumns="0" formatRows="0"/>
  <customSheetViews>
    <customSheetView guid="{3EE4370E-84AC-4220-AECA-2B19C5F3775F}"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hiddenRows="1" topLeftCell="A16">
      <selection activeCell="B33" sqref="B33"/>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11">
    <mergeCell ref="C49:C51"/>
    <mergeCell ref="C43:C44"/>
    <mergeCell ref="A5:B5"/>
    <mergeCell ref="A30:A39"/>
    <mergeCell ref="C5:C6"/>
    <mergeCell ref="C30:C32"/>
    <mergeCell ref="A2:B2"/>
    <mergeCell ref="A3:B3"/>
    <mergeCell ref="A4:B4"/>
    <mergeCell ref="C3:C4"/>
    <mergeCell ref="C40:C42"/>
  </mergeCells>
  <phoneticPr fontId="0" type="noConversion"/>
  <dataValidations count="3">
    <dataValidation type="list" allowBlank="1" showErrorMessage="1" promptTitle="Select guidance document" prompt="Select the additional and relevant guidance documents that you have used, ensuring that the correct version is cited" sqref="B38:B39" xr:uid="{00000000-0002-0000-0400-000000000000}">
      <formula1>conductaccredited</formula1>
    </dataValidation>
    <dataValidation type="list" allowBlank="1" showErrorMessage="1" promptTitle="Select guidance document" prompt="Select the additional and relevant guidance documents that you have used, ensuring that the correct version is cited" sqref="B47:B48" xr:uid="{00000000-0002-0000-0400-000001000000}">
      <formula1>conductaccredited2</formula1>
    </dataValidation>
    <dataValidation type="list" allowBlank="1" showErrorMessage="1" promptTitle="Select guidance document" prompt="Select the additional and relevant guidance documents that you have used, ensuring that the correct version is cited" sqref="B56:B57" xr:uid="{00000000-0002-0000-0400-000002000000}">
      <formula1>conductaccredited3</formula1>
    </dataValidation>
  </dataValidations>
  <pageMargins left="0.74803149606299213" right="0.74803149606299213" top="0.35433070866141736" bottom="0.78740157480314965" header="0.23622047244094491" footer="0.47244094488188981"/>
  <pageSetup paperSize="9" scale="93" fitToHeight="0" orientation="portrait" r:id="rId1"/>
  <headerFooter alignWithMargins="0">
    <oddFooter>&amp;L&amp;F/
&amp;A&amp;C&amp;P/&amp;N&amp;RPrinted : &amp;D/&amp;T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E18"/>
  <sheetViews>
    <sheetView workbookViewId="0"/>
  </sheetViews>
  <sheetFormatPr defaultColWidth="9.21875" defaultRowHeight="13.2" x14ac:dyDescent="0.25"/>
  <cols>
    <col min="1" max="1" width="4.77734375" style="55" customWidth="1"/>
    <col min="2" max="2" width="85.6640625" style="64" customWidth="1"/>
    <col min="3" max="3" width="75.6640625" style="46" customWidth="1"/>
    <col min="4" max="16384" width="9.21875" style="44"/>
  </cols>
  <sheetData>
    <row r="1" spans="1:5" x14ac:dyDescent="0.25">
      <c r="A1" s="200"/>
      <c r="C1" s="321" t="str">
        <f>Translations!$B$6</f>
        <v>GUIDANCE FOR VERIFIERS</v>
      </c>
    </row>
    <row r="2" spans="1:5" x14ac:dyDescent="0.25">
      <c r="A2" s="528" t="str">
        <f>Translations!$B$9</f>
        <v>Verification Report - Emissions Trading System</v>
      </c>
      <c r="B2" s="528"/>
      <c r="C2" s="44"/>
    </row>
    <row r="3" spans="1:5" ht="13.8" thickBot="1" x14ac:dyDescent="0.3">
      <c r="A3" s="528" t="str">
        <f>'Opinion Statement (Inst)'!A8:B8</f>
        <v>EU ETS Climate-Neutrality Reporting</v>
      </c>
      <c r="B3" s="528"/>
      <c r="C3" s="739" t="str">
        <f>Translations!$B$11</f>
        <v>Note - the name of the Installation will be automatically picked up once it is entered on Opinion Statement</v>
      </c>
    </row>
    <row r="4" spans="1:5" ht="13.8" thickBot="1" x14ac:dyDescent="0.3">
      <c r="A4" s="747" t="str">
        <f>'Annex 1 - Findings'!$B$3</f>
        <v>Operator Name - Installation Name</v>
      </c>
      <c r="B4" s="748"/>
      <c r="C4" s="739"/>
    </row>
    <row r="5" spans="1:5" ht="18.45" customHeight="1" x14ac:dyDescent="0.25">
      <c r="A5" s="527" t="str">
        <f>Translations!$B$337</f>
        <v>Annex 3 - Summary of changes identified and not notified to the Competent Authority</v>
      </c>
      <c r="B5" s="527"/>
      <c r="C5" s="45"/>
    </row>
    <row r="6" spans="1:5" x14ac:dyDescent="0.25">
      <c r="B6" s="47"/>
      <c r="C6" s="45"/>
    </row>
    <row r="7" spans="1:5" s="50" customFormat="1" ht="19.5" customHeight="1" x14ac:dyDescent="0.25">
      <c r="A7" s="749" t="str">
        <f>Translations!$B$338</f>
        <v>A) identified by the verifier and which have NOT been reported to the CA</v>
      </c>
      <c r="B7" s="749"/>
      <c r="C7" s="45"/>
      <c r="D7" s="46"/>
    </row>
    <row r="8" spans="1:5" s="52" customFormat="1" ht="43.5" customHeight="1" thickBot="1" x14ac:dyDescent="0.3">
      <c r="A8" s="55"/>
      <c r="B8" s="47" t="str">
        <f>Translations!$B$339</f>
        <v>This should include changes to the climate-neutrality plan that could impact achievement of milestones and targets that have not been notified to the Competent Authority in accordance with FAR Article 22d before the end of the reporting period</v>
      </c>
      <c r="C8" s="51"/>
    </row>
    <row r="9" spans="1:5" s="52" customFormat="1" ht="12.75" customHeight="1" x14ac:dyDescent="0.25">
      <c r="A9" s="106">
        <v>1</v>
      </c>
      <c r="B9" s="134"/>
      <c r="C9" s="746" t="str">
        <f>Translations!$B$340</f>
        <v>&lt;This should list any changes to the data used to demonstrate achievement of milestones or targets that have been identified by the verifier in the course of their work and which have not been notified to the Competent Authority. 
It should also list any changes to the climate-neutrality plan that have an impact on achievement of milestones and targets and that were not notified to the Competent Authority and which have not been deemed compliant by the Competent Authority.&gt;</v>
      </c>
      <c r="D9" s="94"/>
      <c r="E9" s="53"/>
    </row>
    <row r="10" spans="1:5" s="52" customFormat="1" ht="12.75" customHeight="1" x14ac:dyDescent="0.25">
      <c r="A10" s="159">
        <v>2</v>
      </c>
      <c r="B10" s="125"/>
      <c r="C10" s="746"/>
    </row>
    <row r="11" spans="1:5" s="52" customFormat="1" ht="12.75" customHeight="1" x14ac:dyDescent="0.25">
      <c r="A11" s="159">
        <v>3</v>
      </c>
      <c r="B11" s="125"/>
      <c r="C11" s="746"/>
    </row>
    <row r="12" spans="1:5" s="52" customFormat="1" ht="12.75" customHeight="1" x14ac:dyDescent="0.25">
      <c r="A12" s="159">
        <v>4</v>
      </c>
      <c r="B12" s="125"/>
      <c r="C12" s="746"/>
    </row>
    <row r="13" spans="1:5" s="52" customFormat="1" ht="12.75" customHeight="1" x14ac:dyDescent="0.25">
      <c r="A13" s="159">
        <v>5</v>
      </c>
      <c r="B13" s="125"/>
      <c r="C13" s="746"/>
    </row>
    <row r="14" spans="1:5" s="52" customFormat="1" ht="12.75" customHeight="1" x14ac:dyDescent="0.25">
      <c r="A14" s="159">
        <v>6</v>
      </c>
      <c r="B14" s="125"/>
      <c r="C14" s="746"/>
    </row>
    <row r="15" spans="1:5" s="52" customFormat="1" ht="12.75" customHeight="1" x14ac:dyDescent="0.25">
      <c r="A15" s="159">
        <v>7</v>
      </c>
      <c r="B15" s="125"/>
      <c r="C15" s="146"/>
    </row>
    <row r="16" spans="1:5" s="52" customFormat="1" ht="12.75" customHeight="1" x14ac:dyDescent="0.25">
      <c r="A16" s="159">
        <v>8</v>
      </c>
      <c r="B16" s="125"/>
      <c r="C16" s="746" t="str">
        <f>Translations!$B$341</f>
        <v>Please complete all relevant data.  One line per comment. If further space is required, please add rows and individually number points.  If there are NO relevant comments to be made please state NOT APPLICABLE in the first row.</v>
      </c>
    </row>
    <row r="17" spans="1:3" s="52" customFormat="1" ht="12.75" customHeight="1" x14ac:dyDescent="0.25">
      <c r="A17" s="48">
        <v>9</v>
      </c>
      <c r="B17" s="125"/>
      <c r="C17" s="746"/>
    </row>
    <row r="18" spans="1:3" s="52" customFormat="1" ht="12.75" customHeight="1" thickBot="1" x14ac:dyDescent="0.3">
      <c r="A18" s="49">
        <v>10</v>
      </c>
      <c r="B18" s="135"/>
      <c r="C18" s="746"/>
    </row>
  </sheetData>
  <sheetProtection sheet="1" formatCells="0" formatColumns="0" formatRows="0"/>
  <customSheetViews>
    <customSheetView guid="{3EE4370E-84AC-4220-AECA-2B19C5F3775F}">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 guid="{A54031ED-59E9-4190-9F48-094FDC80E5C8}">
      <selection sqref="A1:B1"/>
      <pageMargins left="0.74803149606299213" right="0.74803149606299213" top="0.35433070866141736" bottom="0.78740157480314965" header="0.23622047244094491" footer="0.47244094488188981"/>
      <pageSetup paperSize="9" scale="78" fitToHeight="0" orientation="landscape"/>
      <headerFooter alignWithMargins="0">
        <oddFooter>&amp;L&amp;F/
&amp;A&amp;C&amp;P/&amp;N&amp;RPrinted : &amp;D/&amp;T</oddFooter>
      </headerFooter>
    </customSheetView>
  </customSheetViews>
  <mergeCells count="8">
    <mergeCell ref="C3:C4"/>
    <mergeCell ref="C16:C18"/>
    <mergeCell ref="C9:C14"/>
    <mergeCell ref="A2:B2"/>
    <mergeCell ref="A3:B3"/>
    <mergeCell ref="A4:B4"/>
    <mergeCell ref="A7:B7"/>
    <mergeCell ref="A5:B5"/>
  </mergeCells>
  <phoneticPr fontId="0" type="noConversion"/>
  <pageMargins left="0.74803149606299213" right="0.74803149606299213" top="0.35433070866141736" bottom="0.78740157480314965" header="0.23622047244094491" footer="0.47244094488188981"/>
  <pageSetup paperSize="9" scale="97" fitToHeight="0" orientation="portrait" r:id="rId1"/>
  <headerFooter alignWithMargins="0">
    <oddFooter>&amp;L&amp;F/
&amp;A&amp;C&amp;P/&amp;N&amp;RPrinted : &amp;D/&amp;T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pageSetUpPr fitToPage="1"/>
  </sheetPr>
  <dimension ref="A1:ABB38"/>
  <sheetViews>
    <sheetView topLeftCell="B1" workbookViewId="0">
      <selection activeCell="C11" sqref="C11"/>
    </sheetView>
  </sheetViews>
  <sheetFormatPr defaultColWidth="11.44140625" defaultRowHeight="13.2" x14ac:dyDescent="0.25"/>
  <cols>
    <col min="1" max="1" width="2.6640625" style="177" hidden="1" customWidth="1"/>
    <col min="2" max="6" width="15.6640625" style="64" customWidth="1"/>
    <col min="7" max="8" width="17" style="64" customWidth="1"/>
    <col min="9" max="9" width="17.21875" style="64" customWidth="1"/>
    <col min="10" max="17" width="15.6640625" style="64" customWidth="1"/>
    <col min="18" max="18" width="20.6640625" style="64" customWidth="1"/>
    <col min="19" max="20" width="15.6640625" style="64" customWidth="1"/>
    <col min="21" max="45" width="16.44140625" style="64" customWidth="1"/>
    <col min="46" max="49" width="15.6640625" style="64" customWidth="1"/>
    <col min="50" max="50" width="16.44140625" style="64" customWidth="1"/>
    <col min="51" max="51" width="20.6640625" style="64" customWidth="1"/>
    <col min="52" max="55" width="15.6640625" style="64" customWidth="1"/>
    <col min="56" max="56" width="20.6640625" style="64" customWidth="1"/>
    <col min="57" max="62" width="15.6640625" style="64" customWidth="1"/>
    <col min="63" max="63" width="17.77734375" style="64" customWidth="1"/>
    <col min="64" max="78" width="15.6640625" style="64" customWidth="1"/>
    <col min="79" max="79" width="18.44140625" style="64" customWidth="1"/>
    <col min="80" max="81" width="15.6640625" style="64" customWidth="1"/>
    <col min="82" max="84" width="20.6640625" style="64" customWidth="1"/>
    <col min="85" max="87" width="19.33203125" style="64" customWidth="1"/>
    <col min="88" max="88" width="12.33203125" style="64" customWidth="1"/>
    <col min="89" max="89" width="17.44140625" style="64" customWidth="1"/>
    <col min="90" max="90" width="12.33203125" style="64" customWidth="1"/>
    <col min="91" max="91" width="17.44140625" style="64" customWidth="1"/>
    <col min="92" max="92" width="12.33203125" style="64" customWidth="1"/>
    <col min="93" max="93" width="17.44140625" style="64" customWidth="1"/>
    <col min="94" max="108" width="15.6640625" style="64" customWidth="1"/>
    <col min="109" max="117" width="15.77734375" style="64" customWidth="1"/>
    <col min="118" max="118" width="14.77734375" style="64" customWidth="1"/>
    <col min="119" max="156" width="11.44140625" style="64"/>
    <col min="157" max="637" width="13.6640625" style="64" customWidth="1"/>
    <col min="638" max="16384" width="11.44140625" style="64"/>
  </cols>
  <sheetData>
    <row r="1" spans="1:730" s="363" customFormat="1" x14ac:dyDescent="0.25">
      <c r="A1" s="222" t="s">
        <v>360</v>
      </c>
      <c r="B1" s="223">
        <v>14</v>
      </c>
      <c r="C1" s="223">
        <v>11</v>
      </c>
      <c r="D1" s="223">
        <f>C1+1</f>
        <v>12</v>
      </c>
      <c r="E1" s="223">
        <v>24</v>
      </c>
      <c r="F1" s="223">
        <v>15</v>
      </c>
      <c r="G1" s="223">
        <f>F1+1</f>
        <v>16</v>
      </c>
      <c r="H1" s="223">
        <f t="shared" ref="H1:J1" si="0">G1+1</f>
        <v>17</v>
      </c>
      <c r="I1" s="223">
        <f t="shared" si="0"/>
        <v>18</v>
      </c>
      <c r="J1" s="223">
        <f t="shared" si="0"/>
        <v>19</v>
      </c>
      <c r="K1" s="223">
        <v>32</v>
      </c>
      <c r="L1" s="223">
        <v>32</v>
      </c>
      <c r="M1" s="223">
        <v>32</v>
      </c>
      <c r="N1" s="223">
        <v>32</v>
      </c>
      <c r="O1" s="223">
        <f t="shared" ref="O1:AA1" si="1">N1</f>
        <v>32</v>
      </c>
      <c r="P1" s="223">
        <f t="shared" si="1"/>
        <v>32</v>
      </c>
      <c r="Q1" s="223">
        <f t="shared" si="1"/>
        <v>32</v>
      </c>
      <c r="R1" s="223">
        <f>Q1</f>
        <v>32</v>
      </c>
      <c r="S1" s="223">
        <f t="shared" si="1"/>
        <v>32</v>
      </c>
      <c r="T1" s="223">
        <f t="shared" si="1"/>
        <v>32</v>
      </c>
      <c r="U1" s="223">
        <f t="shared" si="1"/>
        <v>32</v>
      </c>
      <c r="V1" s="223">
        <f>U1</f>
        <v>32</v>
      </c>
      <c r="W1" s="223">
        <f t="shared" si="1"/>
        <v>32</v>
      </c>
      <c r="X1" s="223">
        <f t="shared" si="1"/>
        <v>32</v>
      </c>
      <c r="Y1" s="223">
        <f t="shared" si="1"/>
        <v>32</v>
      </c>
      <c r="Z1" s="223">
        <f>Y1</f>
        <v>32</v>
      </c>
      <c r="AA1" s="223">
        <f t="shared" si="1"/>
        <v>32</v>
      </c>
      <c r="AB1" s="223">
        <f t="shared" ref="AB1:AG1" si="2">AA1</f>
        <v>32</v>
      </c>
      <c r="AC1" s="223">
        <f t="shared" si="2"/>
        <v>32</v>
      </c>
      <c r="AD1" s="223">
        <f>AC1</f>
        <v>32</v>
      </c>
      <c r="AE1" s="223">
        <f t="shared" si="2"/>
        <v>32</v>
      </c>
      <c r="AF1" s="223">
        <f t="shared" si="2"/>
        <v>32</v>
      </c>
      <c r="AG1" s="223">
        <f t="shared" si="2"/>
        <v>32</v>
      </c>
      <c r="AH1" s="223">
        <f>AG1</f>
        <v>32</v>
      </c>
      <c r="AI1" s="223">
        <f t="shared" ref="AI1:AM1" si="3">AH1</f>
        <v>32</v>
      </c>
      <c r="AJ1" s="223">
        <f t="shared" si="3"/>
        <v>32</v>
      </c>
      <c r="AK1" s="223">
        <f t="shared" si="3"/>
        <v>32</v>
      </c>
      <c r="AL1" s="223">
        <f>AK1</f>
        <v>32</v>
      </c>
      <c r="AM1" s="223">
        <f t="shared" si="3"/>
        <v>32</v>
      </c>
      <c r="AN1" s="223">
        <f t="shared" ref="AN1:AR1" si="4">AM1</f>
        <v>32</v>
      </c>
      <c r="AO1" s="223">
        <f t="shared" si="4"/>
        <v>32</v>
      </c>
      <c r="AP1" s="223">
        <f t="shared" si="4"/>
        <v>32</v>
      </c>
      <c r="AQ1" s="223">
        <f t="shared" si="4"/>
        <v>32</v>
      </c>
      <c r="AR1" s="223">
        <f t="shared" si="4"/>
        <v>32</v>
      </c>
      <c r="AS1" s="223">
        <f t="shared" ref="AS1:AY1" si="5">AR1</f>
        <v>32</v>
      </c>
      <c r="AT1" s="223">
        <f t="shared" si="5"/>
        <v>32</v>
      </c>
      <c r="AU1" s="223">
        <f t="shared" si="5"/>
        <v>32</v>
      </c>
      <c r="AV1" s="223">
        <f t="shared" si="5"/>
        <v>32</v>
      </c>
      <c r="AW1" s="223">
        <f t="shared" si="5"/>
        <v>32</v>
      </c>
      <c r="AX1" s="223">
        <f t="shared" si="5"/>
        <v>32</v>
      </c>
      <c r="AY1" s="223">
        <f t="shared" si="5"/>
        <v>32</v>
      </c>
      <c r="AZ1" s="223">
        <f>AY1+11</f>
        <v>43</v>
      </c>
      <c r="BA1" s="223">
        <f t="shared" ref="BA1:BI1" si="6">AZ1</f>
        <v>43</v>
      </c>
      <c r="BB1" s="223">
        <f t="shared" si="6"/>
        <v>43</v>
      </c>
      <c r="BC1" s="223">
        <f t="shared" si="6"/>
        <v>43</v>
      </c>
      <c r="BD1" s="223">
        <f t="shared" si="6"/>
        <v>43</v>
      </c>
      <c r="BE1" s="223">
        <f t="shared" si="6"/>
        <v>43</v>
      </c>
      <c r="BF1" s="223">
        <f t="shared" si="6"/>
        <v>43</v>
      </c>
      <c r="BG1" s="223">
        <f t="shared" si="6"/>
        <v>43</v>
      </c>
      <c r="BH1" s="223">
        <f t="shared" si="6"/>
        <v>43</v>
      </c>
      <c r="BI1" s="223">
        <f t="shared" si="6"/>
        <v>43</v>
      </c>
      <c r="BJ1" s="223">
        <f>BI1+8</f>
        <v>51</v>
      </c>
      <c r="BK1" s="223">
        <f>BJ1+1</f>
        <v>52</v>
      </c>
      <c r="BL1" s="223">
        <f>BK1+3</f>
        <v>55</v>
      </c>
      <c r="BM1" s="223">
        <f>BL1+1</f>
        <v>56</v>
      </c>
      <c r="BN1" s="223">
        <f t="shared" ref="BN1:BQ1" si="7">BM1+1</f>
        <v>57</v>
      </c>
      <c r="BO1" s="223">
        <f t="shared" si="7"/>
        <v>58</v>
      </c>
      <c r="BP1" s="223">
        <f t="shared" si="7"/>
        <v>59</v>
      </c>
      <c r="BQ1" s="223">
        <f t="shared" si="7"/>
        <v>60</v>
      </c>
      <c r="BR1" s="223">
        <f>BQ1+3</f>
        <v>63</v>
      </c>
      <c r="BS1" s="223">
        <f t="shared" ref="BS1" si="8">BR1+1</f>
        <v>64</v>
      </c>
      <c r="BT1" s="223">
        <f>BS1+2</f>
        <v>66</v>
      </c>
      <c r="BU1" s="223">
        <f t="shared" ref="BU1" si="9">BT1+1</f>
        <v>67</v>
      </c>
      <c r="BV1" s="223">
        <f t="shared" ref="BV1" si="10">BU1+1</f>
        <v>68</v>
      </c>
      <c r="BW1" s="223">
        <f t="shared" ref="BW1" si="11">BV1+1</f>
        <v>69</v>
      </c>
      <c r="BX1" s="223">
        <f t="shared" ref="BX1" si="12">BW1+1</f>
        <v>70</v>
      </c>
      <c r="BY1" s="223">
        <f t="shared" ref="BY1" si="13">BX1+1</f>
        <v>71</v>
      </c>
      <c r="BZ1" s="223">
        <f t="shared" ref="BZ1" si="14">BY1+1</f>
        <v>72</v>
      </c>
      <c r="CA1" s="223">
        <f t="shared" ref="CA1" si="15">BZ1+1</f>
        <v>73</v>
      </c>
      <c r="CB1" s="223">
        <f t="shared" ref="CB1" si="16">CA1+1</f>
        <v>74</v>
      </c>
      <c r="CC1" s="223">
        <f t="shared" ref="CC1:CE1" si="17">CB1+1</f>
        <v>75</v>
      </c>
      <c r="CD1" s="223">
        <f t="shared" si="17"/>
        <v>76</v>
      </c>
      <c r="CE1" s="223">
        <f t="shared" si="17"/>
        <v>77</v>
      </c>
      <c r="CF1" s="223">
        <f>CE1+2</f>
        <v>79</v>
      </c>
      <c r="CG1" s="223">
        <f t="shared" ref="CG1" si="18">CF1+1</f>
        <v>80</v>
      </c>
      <c r="CH1" s="223">
        <f>CG1+2</f>
        <v>82</v>
      </c>
      <c r="CI1" s="223">
        <f t="shared" ref="CI1" si="19">CH1+1</f>
        <v>83</v>
      </c>
      <c r="CJ1" s="223">
        <f>CI1+2</f>
        <v>85</v>
      </c>
      <c r="CK1" s="223">
        <f>CJ1+1</f>
        <v>86</v>
      </c>
      <c r="CL1" s="223">
        <f>CK1+1</f>
        <v>87</v>
      </c>
      <c r="CM1" s="223">
        <f>CL1+1</f>
        <v>88</v>
      </c>
      <c r="CN1" s="223">
        <f>CM1+2</f>
        <v>90</v>
      </c>
      <c r="CO1" s="223">
        <f>CN1+2</f>
        <v>92</v>
      </c>
      <c r="CP1" s="223">
        <f>CO1+1</f>
        <v>93</v>
      </c>
      <c r="CQ1" s="223">
        <f>CP1+2</f>
        <v>95</v>
      </c>
      <c r="CR1" s="223">
        <f>CQ1+1</f>
        <v>96</v>
      </c>
      <c r="CS1" s="223">
        <f>CR1+3</f>
        <v>99</v>
      </c>
      <c r="CT1" s="223">
        <f>CS1+1</f>
        <v>100</v>
      </c>
      <c r="CU1" s="223">
        <f>CT1+2</f>
        <v>102</v>
      </c>
      <c r="CV1" s="223">
        <f>CU1+2</f>
        <v>104</v>
      </c>
      <c r="CW1" s="223">
        <f>CV1+1</f>
        <v>105</v>
      </c>
      <c r="CX1" s="223"/>
      <c r="CY1" s="223"/>
      <c r="CZ1" s="223"/>
      <c r="DA1" s="223"/>
      <c r="DB1" s="223"/>
      <c r="DC1" s="223"/>
      <c r="DD1" s="223"/>
      <c r="DE1" s="223"/>
      <c r="DF1" s="223"/>
      <c r="DG1" s="223"/>
      <c r="DH1" s="223">
        <v>55</v>
      </c>
      <c r="DI1" s="223">
        <f>DH1+1</f>
        <v>56</v>
      </c>
      <c r="DJ1" s="223">
        <f t="shared" ref="DJ1:DM1" si="20">DI1+1</f>
        <v>57</v>
      </c>
      <c r="DK1" s="223">
        <f t="shared" si="20"/>
        <v>58</v>
      </c>
      <c r="DL1" s="223">
        <f t="shared" si="20"/>
        <v>59</v>
      </c>
      <c r="DM1" s="223">
        <f t="shared" si="20"/>
        <v>60</v>
      </c>
      <c r="DN1" s="223">
        <v>110</v>
      </c>
      <c r="DO1" s="223">
        <f>DN1+3</f>
        <v>113</v>
      </c>
      <c r="DP1" s="223">
        <f>DO1+2</f>
        <v>115</v>
      </c>
      <c r="DQ1" s="223">
        <f t="shared" ref="DQ1:DY1" si="21">DP1+1</f>
        <v>116</v>
      </c>
      <c r="DR1" s="223">
        <f t="shared" si="21"/>
        <v>117</v>
      </c>
      <c r="DS1" s="223">
        <f t="shared" si="21"/>
        <v>118</v>
      </c>
      <c r="DT1" s="223">
        <f t="shared" si="21"/>
        <v>119</v>
      </c>
      <c r="DU1" s="223">
        <f t="shared" si="21"/>
        <v>120</v>
      </c>
      <c r="DV1" s="223">
        <f t="shared" si="21"/>
        <v>121</v>
      </c>
      <c r="DW1" s="223">
        <f t="shared" si="21"/>
        <v>122</v>
      </c>
      <c r="DX1" s="223">
        <f t="shared" si="21"/>
        <v>123</v>
      </c>
      <c r="DY1" s="223">
        <f t="shared" si="21"/>
        <v>124</v>
      </c>
      <c r="DZ1" s="223">
        <f>DY1+2</f>
        <v>126</v>
      </c>
      <c r="EA1" s="223">
        <f>DZ1+1</f>
        <v>127</v>
      </c>
      <c r="EB1" s="223">
        <f t="shared" ref="EB1:EL1" si="22">EA1+1</f>
        <v>128</v>
      </c>
      <c r="EC1" s="223">
        <f t="shared" si="22"/>
        <v>129</v>
      </c>
      <c r="ED1" s="223">
        <f t="shared" si="22"/>
        <v>130</v>
      </c>
      <c r="EE1" s="223">
        <f t="shared" si="22"/>
        <v>131</v>
      </c>
      <c r="EF1" s="223">
        <f t="shared" si="22"/>
        <v>132</v>
      </c>
      <c r="EG1" s="223">
        <f t="shared" si="22"/>
        <v>133</v>
      </c>
      <c r="EH1" s="223">
        <f>EG1+3</f>
        <v>136</v>
      </c>
      <c r="EI1" s="223">
        <f t="shared" si="22"/>
        <v>137</v>
      </c>
      <c r="EJ1" s="223">
        <f t="shared" si="22"/>
        <v>138</v>
      </c>
      <c r="EK1" s="223">
        <f t="shared" si="22"/>
        <v>139</v>
      </c>
      <c r="EL1" s="223">
        <f t="shared" si="22"/>
        <v>140</v>
      </c>
      <c r="EM1" s="223">
        <f>EL1+2</f>
        <v>142</v>
      </c>
      <c r="EN1" s="223">
        <f>EM1+1</f>
        <v>143</v>
      </c>
      <c r="EO1" s="223">
        <f>EN1+1</f>
        <v>144</v>
      </c>
      <c r="EP1" s="223">
        <f>EO1+2</f>
        <v>146</v>
      </c>
      <c r="EQ1" s="223">
        <f>EP1+1</f>
        <v>147</v>
      </c>
      <c r="ER1" s="223">
        <f t="shared" ref="ER1:EU1" si="23">EQ1+1</f>
        <v>148</v>
      </c>
      <c r="ES1" s="223">
        <f t="shared" si="23"/>
        <v>149</v>
      </c>
      <c r="ET1" s="223">
        <f t="shared" si="23"/>
        <v>150</v>
      </c>
      <c r="EU1" s="223">
        <f t="shared" si="23"/>
        <v>151</v>
      </c>
      <c r="EV1" s="223"/>
      <c r="EW1" s="223">
        <v>70</v>
      </c>
      <c r="EX1" s="223">
        <f>EW1+1</f>
        <v>71</v>
      </c>
      <c r="EY1" s="223">
        <f>EX1+2</f>
        <v>73</v>
      </c>
      <c r="EZ1" s="223">
        <f t="shared" ref="EZ1" si="24">EY1+1</f>
        <v>74</v>
      </c>
      <c r="FA1" s="223"/>
      <c r="FB1" s="223">
        <v>116</v>
      </c>
      <c r="FC1" s="223">
        <f>FB1+1</f>
        <v>117</v>
      </c>
      <c r="FD1" s="223">
        <f t="shared" ref="FD1:FI1" si="25">FC1+1</f>
        <v>118</v>
      </c>
      <c r="FE1" s="223">
        <f t="shared" si="25"/>
        <v>119</v>
      </c>
      <c r="FF1" s="223">
        <f t="shared" si="25"/>
        <v>120</v>
      </c>
      <c r="FG1" s="223">
        <f t="shared" si="25"/>
        <v>121</v>
      </c>
      <c r="FH1" s="223">
        <f t="shared" si="25"/>
        <v>122</v>
      </c>
      <c r="FI1" s="223">
        <f t="shared" si="25"/>
        <v>123</v>
      </c>
      <c r="FJ1" s="223"/>
      <c r="FK1" s="223"/>
      <c r="FL1" s="223"/>
      <c r="FM1" s="223"/>
      <c r="FN1" s="223"/>
      <c r="FO1" s="223"/>
      <c r="FP1" s="223"/>
      <c r="FQ1" s="223"/>
      <c r="FR1" s="223"/>
      <c r="FS1" s="223"/>
      <c r="FT1" s="223"/>
      <c r="FU1" s="223"/>
      <c r="FV1" s="223"/>
      <c r="FW1" s="223"/>
      <c r="FX1" s="223"/>
      <c r="FY1" s="223"/>
      <c r="FZ1" s="223"/>
      <c r="GA1" s="223"/>
      <c r="GB1" s="223"/>
      <c r="GC1" s="223"/>
      <c r="GD1" s="223"/>
      <c r="GE1" s="223"/>
      <c r="GF1" s="223"/>
      <c r="GG1" s="223"/>
      <c r="GH1" s="223"/>
      <c r="GI1" s="223"/>
      <c r="GJ1" s="223"/>
      <c r="GK1" s="223"/>
      <c r="GL1" s="223"/>
      <c r="GM1" s="223"/>
      <c r="GN1" s="223"/>
      <c r="GO1" s="223"/>
      <c r="GP1" s="223"/>
      <c r="GQ1" s="223"/>
      <c r="GR1" s="223"/>
      <c r="GS1" s="223"/>
      <c r="GT1" s="223"/>
      <c r="GU1" s="223"/>
      <c r="GV1" s="223"/>
      <c r="GW1" s="223"/>
      <c r="GX1" s="223"/>
      <c r="GY1" s="223"/>
      <c r="GZ1" s="223"/>
      <c r="HA1" s="223"/>
      <c r="HB1" s="223"/>
      <c r="HC1" s="223"/>
      <c r="HD1" s="223"/>
      <c r="HE1" s="223"/>
      <c r="HF1" s="223"/>
      <c r="HG1" s="223"/>
      <c r="HH1" s="223"/>
      <c r="HI1" s="223"/>
      <c r="HJ1" s="223"/>
      <c r="HK1" s="223"/>
      <c r="HL1" s="223"/>
      <c r="HM1" s="223"/>
      <c r="HN1" s="223"/>
      <c r="HO1" s="223"/>
      <c r="HP1" s="223"/>
      <c r="HQ1" s="223"/>
      <c r="HR1" s="223"/>
      <c r="HS1" s="223"/>
      <c r="HT1" s="223"/>
      <c r="HU1" s="223"/>
      <c r="HV1" s="223"/>
      <c r="HW1" s="223"/>
      <c r="HX1" s="223"/>
      <c r="HY1" s="223"/>
      <c r="HZ1" s="223"/>
      <c r="IA1" s="223"/>
      <c r="IB1" s="223"/>
      <c r="IC1" s="223"/>
      <c r="ID1" s="223"/>
      <c r="IE1" s="223"/>
      <c r="IF1" s="223"/>
      <c r="IG1" s="223"/>
      <c r="IH1" s="223"/>
      <c r="II1" s="223"/>
      <c r="IJ1" s="223"/>
      <c r="IK1" s="223"/>
      <c r="IL1" s="223"/>
      <c r="IM1" s="223"/>
      <c r="IN1" s="223"/>
      <c r="IO1" s="223"/>
      <c r="IP1" s="223"/>
      <c r="IQ1" s="223"/>
      <c r="IR1" s="223"/>
      <c r="IS1" s="223"/>
      <c r="IT1" s="223"/>
      <c r="IU1" s="223"/>
      <c r="IV1" s="223"/>
      <c r="IW1" s="223"/>
      <c r="IX1" s="223"/>
      <c r="IY1" s="223"/>
      <c r="IZ1" s="223"/>
      <c r="JA1" s="223"/>
      <c r="JB1" s="223"/>
      <c r="JC1" s="223"/>
      <c r="JD1" s="223"/>
      <c r="JE1" s="223"/>
      <c r="JF1" s="223"/>
      <c r="JG1" s="223"/>
      <c r="JH1" s="223"/>
      <c r="JI1" s="223"/>
      <c r="JJ1" s="223"/>
      <c r="JK1" s="223"/>
      <c r="JL1" s="223"/>
      <c r="JM1" s="223"/>
      <c r="JN1" s="223"/>
      <c r="JO1" s="223"/>
      <c r="JP1" s="223"/>
      <c r="JQ1" s="223"/>
      <c r="JR1" s="223"/>
      <c r="JS1" s="223"/>
      <c r="JT1" s="223"/>
      <c r="JU1" s="223"/>
      <c r="JV1" s="223"/>
      <c r="JW1" s="223"/>
      <c r="JX1" s="223"/>
      <c r="JY1" s="223"/>
      <c r="JZ1" s="223"/>
      <c r="KA1" s="223"/>
      <c r="KB1" s="223"/>
      <c r="KC1" s="223"/>
      <c r="KD1" s="223"/>
      <c r="KE1" s="223"/>
      <c r="KF1" s="223"/>
      <c r="KG1" s="223"/>
      <c r="KH1" s="223"/>
      <c r="KI1" s="223"/>
      <c r="KJ1" s="223"/>
      <c r="KK1" s="223"/>
      <c r="KL1" s="223"/>
      <c r="KM1" s="223"/>
      <c r="KN1" s="223"/>
      <c r="KO1" s="223"/>
      <c r="KP1" s="223"/>
      <c r="KQ1" s="223"/>
      <c r="KR1" s="223"/>
      <c r="KS1" s="223"/>
      <c r="KT1" s="223"/>
      <c r="KU1" s="223"/>
      <c r="KV1" s="223"/>
      <c r="KW1" s="223"/>
      <c r="KX1" s="223"/>
      <c r="KY1" s="223"/>
      <c r="KZ1" s="223"/>
      <c r="LA1" s="223"/>
      <c r="LB1" s="223"/>
      <c r="LC1" s="223"/>
      <c r="LD1" s="223"/>
      <c r="LE1" s="223"/>
      <c r="LF1" s="223"/>
      <c r="LG1" s="223"/>
      <c r="LH1" s="223"/>
      <c r="LI1" s="223"/>
      <c r="LJ1" s="223"/>
      <c r="LK1" s="223"/>
      <c r="LL1" s="223"/>
      <c r="LM1" s="223"/>
      <c r="LN1" s="223"/>
      <c r="LO1" s="223"/>
      <c r="LP1" s="223"/>
      <c r="LQ1" s="223"/>
      <c r="LR1" s="223"/>
      <c r="LS1" s="223"/>
      <c r="LT1" s="223"/>
      <c r="LU1" s="223"/>
      <c r="LV1" s="223"/>
      <c r="LW1" s="223"/>
      <c r="LX1" s="223"/>
      <c r="LY1" s="223"/>
      <c r="LZ1" s="223"/>
      <c r="MA1" s="223"/>
      <c r="MB1" s="223"/>
      <c r="MC1" s="223"/>
      <c r="MD1" s="223"/>
      <c r="ME1" s="223"/>
      <c r="MF1" s="223"/>
      <c r="MG1" s="223"/>
      <c r="MH1" s="223"/>
      <c r="MI1" s="223"/>
      <c r="MJ1" s="223"/>
      <c r="MK1" s="223"/>
      <c r="ML1" s="223"/>
      <c r="MM1" s="223"/>
      <c r="MN1" s="223"/>
      <c r="MO1" s="223"/>
      <c r="MP1" s="223"/>
      <c r="MQ1" s="223"/>
      <c r="MR1" s="223"/>
      <c r="MS1" s="223"/>
      <c r="MT1" s="223"/>
      <c r="MU1" s="223"/>
      <c r="MV1" s="223"/>
      <c r="MW1" s="223"/>
      <c r="MX1" s="223"/>
      <c r="MY1" s="223"/>
      <c r="MZ1" s="223"/>
      <c r="NA1" s="223"/>
      <c r="NB1" s="223"/>
      <c r="NC1" s="223"/>
      <c r="ND1" s="223"/>
      <c r="NE1" s="223"/>
      <c r="NF1" s="223"/>
      <c r="NG1" s="223"/>
      <c r="NH1" s="223"/>
      <c r="NI1" s="223"/>
      <c r="NJ1" s="223"/>
      <c r="NK1" s="223"/>
      <c r="NL1" s="223"/>
      <c r="NM1" s="223"/>
      <c r="NN1" s="223"/>
      <c r="NO1" s="223"/>
      <c r="NP1" s="223"/>
      <c r="NQ1" s="223"/>
      <c r="NR1" s="223"/>
      <c r="NS1" s="223"/>
      <c r="NT1" s="223"/>
      <c r="NU1" s="223"/>
      <c r="NV1" s="223"/>
      <c r="NW1" s="223"/>
      <c r="NX1" s="223"/>
      <c r="NY1" s="223"/>
      <c r="NZ1" s="223"/>
      <c r="OA1" s="223"/>
      <c r="OB1" s="223"/>
      <c r="OC1" s="223"/>
      <c r="OD1" s="223"/>
      <c r="OE1" s="223"/>
      <c r="OF1" s="223"/>
      <c r="OG1" s="223"/>
      <c r="OH1" s="223"/>
      <c r="OI1" s="223"/>
      <c r="OJ1" s="223"/>
      <c r="OK1" s="223"/>
      <c r="OL1" s="223"/>
      <c r="OM1" s="223"/>
      <c r="ON1" s="223"/>
      <c r="OO1" s="223"/>
      <c r="OP1" s="223"/>
      <c r="OQ1" s="223"/>
      <c r="OR1" s="223"/>
      <c r="OS1" s="223"/>
      <c r="OT1" s="223"/>
      <c r="OU1" s="223"/>
      <c r="OV1" s="223"/>
      <c r="OW1" s="223"/>
      <c r="OX1" s="223"/>
      <c r="OY1" s="223"/>
      <c r="OZ1" s="223"/>
      <c r="PA1" s="223"/>
      <c r="PB1" s="223"/>
      <c r="PC1" s="223"/>
      <c r="PD1" s="223"/>
      <c r="PE1" s="223"/>
      <c r="PF1" s="223"/>
      <c r="PG1" s="223"/>
      <c r="PH1" s="223"/>
      <c r="PI1" s="223"/>
      <c r="PJ1" s="223"/>
      <c r="PK1" s="223"/>
      <c r="PL1" s="223"/>
      <c r="PM1" s="223"/>
      <c r="PN1" s="223"/>
      <c r="PO1" s="223"/>
      <c r="PP1" s="223"/>
      <c r="PQ1" s="223"/>
      <c r="PR1" s="223"/>
      <c r="PS1" s="223"/>
      <c r="PT1" s="223"/>
      <c r="PU1" s="223"/>
      <c r="PV1" s="223"/>
      <c r="PW1" s="223"/>
      <c r="PX1" s="223"/>
      <c r="PY1" s="223"/>
      <c r="PZ1" s="223"/>
      <c r="QA1" s="223"/>
      <c r="QB1" s="223"/>
      <c r="QC1" s="223"/>
      <c r="QD1" s="223"/>
      <c r="QE1" s="223"/>
      <c r="QF1" s="223"/>
      <c r="QG1" s="223"/>
      <c r="QH1" s="223"/>
      <c r="QI1" s="223"/>
      <c r="QJ1" s="223"/>
      <c r="QK1" s="223"/>
      <c r="QL1" s="223"/>
      <c r="QM1" s="223"/>
      <c r="QN1" s="223"/>
      <c r="QO1" s="223"/>
      <c r="QP1" s="223"/>
      <c r="QQ1" s="223"/>
      <c r="QR1" s="223"/>
      <c r="QS1" s="223"/>
      <c r="QT1" s="223"/>
      <c r="QU1" s="223"/>
      <c r="QV1" s="223"/>
      <c r="QW1" s="223"/>
      <c r="QX1" s="223"/>
      <c r="QY1" s="223"/>
      <c r="QZ1" s="223"/>
      <c r="RA1" s="223"/>
      <c r="RB1" s="223"/>
      <c r="RC1" s="223"/>
      <c r="RD1" s="223"/>
      <c r="RE1" s="223"/>
      <c r="RF1" s="223"/>
      <c r="RG1" s="223"/>
      <c r="RH1" s="223"/>
      <c r="RI1" s="223"/>
      <c r="RJ1" s="223"/>
      <c r="RK1" s="223"/>
      <c r="RL1" s="223"/>
      <c r="RM1" s="223"/>
      <c r="RN1" s="223"/>
      <c r="RO1" s="223"/>
      <c r="RP1" s="223"/>
      <c r="RQ1" s="223"/>
      <c r="RR1" s="223"/>
      <c r="RS1" s="223"/>
      <c r="RT1" s="223"/>
      <c r="RU1" s="223"/>
      <c r="RV1" s="223"/>
      <c r="RW1" s="223"/>
      <c r="RX1" s="223"/>
      <c r="RY1" s="223"/>
      <c r="RZ1" s="223"/>
      <c r="SA1" s="223"/>
      <c r="SB1" s="223"/>
      <c r="SC1" s="223"/>
      <c r="SD1" s="223"/>
      <c r="SE1" s="223"/>
      <c r="SF1" s="223"/>
      <c r="SG1" s="223"/>
      <c r="SH1" s="223"/>
      <c r="SI1" s="223"/>
      <c r="SJ1" s="223"/>
      <c r="SK1" s="223"/>
      <c r="SL1" s="223"/>
      <c r="SM1" s="223"/>
      <c r="SN1" s="223"/>
      <c r="SO1" s="223"/>
      <c r="SP1" s="223"/>
      <c r="SQ1" s="223"/>
      <c r="SR1" s="223"/>
      <c r="SS1" s="223"/>
      <c r="ST1" s="223"/>
      <c r="SU1" s="223"/>
      <c r="SV1" s="223"/>
      <c r="SW1" s="223"/>
      <c r="SX1" s="223"/>
      <c r="SY1" s="223"/>
      <c r="SZ1" s="223"/>
      <c r="TA1" s="223"/>
      <c r="TB1" s="223"/>
      <c r="TC1" s="223"/>
      <c r="TD1" s="223"/>
      <c r="TE1" s="223"/>
      <c r="TF1" s="223"/>
      <c r="TG1" s="223"/>
      <c r="TH1" s="223"/>
      <c r="TI1" s="223"/>
      <c r="TJ1" s="223"/>
      <c r="TK1" s="223"/>
      <c r="TL1" s="223"/>
      <c r="TM1" s="223"/>
      <c r="TN1" s="223"/>
      <c r="TO1" s="223"/>
      <c r="TP1" s="223"/>
      <c r="TQ1" s="223"/>
      <c r="TR1" s="223"/>
      <c r="TS1" s="223"/>
      <c r="TT1" s="223"/>
      <c r="TU1" s="223"/>
      <c r="TV1" s="223"/>
      <c r="TW1" s="223"/>
      <c r="TX1" s="223"/>
      <c r="TY1" s="223"/>
      <c r="TZ1" s="223"/>
      <c r="UA1" s="223"/>
      <c r="UB1" s="223"/>
      <c r="UC1" s="223"/>
      <c r="UD1" s="223"/>
      <c r="UE1" s="223"/>
      <c r="UF1" s="223"/>
      <c r="UG1" s="223"/>
      <c r="UH1" s="223"/>
      <c r="UI1" s="223"/>
      <c r="UJ1" s="223"/>
      <c r="UK1" s="223"/>
      <c r="UL1" s="223"/>
      <c r="UM1" s="223"/>
      <c r="UN1" s="223"/>
      <c r="UO1" s="223"/>
      <c r="UP1" s="223"/>
      <c r="UQ1" s="223"/>
      <c r="UR1" s="223"/>
      <c r="US1" s="223"/>
      <c r="UT1" s="223"/>
      <c r="UU1" s="223"/>
      <c r="UV1" s="223"/>
      <c r="UW1" s="223"/>
      <c r="UX1" s="223"/>
      <c r="UY1" s="223"/>
      <c r="UZ1" s="223"/>
      <c r="VA1" s="223"/>
      <c r="VB1" s="223"/>
      <c r="VC1" s="223"/>
      <c r="VD1" s="223"/>
      <c r="VE1" s="223"/>
      <c r="VF1" s="223"/>
      <c r="VG1" s="223"/>
      <c r="VH1" s="223"/>
      <c r="VI1" s="223"/>
      <c r="VJ1" s="223"/>
      <c r="VK1" s="223"/>
      <c r="VL1" s="223"/>
      <c r="VM1" s="223"/>
      <c r="VN1" s="223"/>
      <c r="VO1" s="223"/>
      <c r="VP1" s="223"/>
      <c r="VQ1" s="223"/>
      <c r="VR1" s="223"/>
      <c r="VS1" s="223"/>
      <c r="VT1" s="223"/>
      <c r="VU1" s="223"/>
      <c r="VV1" s="223"/>
      <c r="VW1" s="223"/>
      <c r="VX1" s="223"/>
      <c r="VY1" s="223"/>
      <c r="VZ1" s="223"/>
      <c r="WA1" s="223"/>
      <c r="WB1" s="223"/>
      <c r="WC1" s="223"/>
      <c r="WD1" s="223"/>
      <c r="WE1" s="223"/>
      <c r="WF1" s="223"/>
      <c r="WG1" s="223"/>
      <c r="WH1" s="223"/>
      <c r="WI1" s="223"/>
      <c r="WJ1" s="223"/>
      <c r="WK1" s="223"/>
      <c r="WL1" s="223"/>
      <c r="WM1" s="223"/>
      <c r="WN1" s="223"/>
      <c r="WO1" s="223"/>
      <c r="WP1" s="223"/>
      <c r="WQ1" s="223"/>
      <c r="WR1" s="223"/>
      <c r="WS1" s="223"/>
      <c r="WT1" s="223"/>
      <c r="WU1" s="223"/>
      <c r="WV1" s="223"/>
      <c r="WW1" s="223"/>
      <c r="WX1" s="223"/>
      <c r="WY1" s="223"/>
      <c r="WZ1" s="223"/>
      <c r="XA1" s="223"/>
      <c r="XB1" s="223"/>
      <c r="XC1" s="223"/>
      <c r="XD1" s="223"/>
      <c r="XE1" s="223"/>
      <c r="XF1" s="223"/>
      <c r="XG1" s="223"/>
      <c r="XH1" s="223"/>
      <c r="XI1" s="223"/>
      <c r="XJ1" s="223"/>
      <c r="XK1" s="223"/>
      <c r="XL1" s="223"/>
      <c r="XM1" s="223"/>
      <c r="XN1" s="223"/>
      <c r="XO1" s="223"/>
      <c r="XP1" s="223"/>
      <c r="XQ1" s="223"/>
      <c r="XR1" s="223"/>
      <c r="XS1" s="223"/>
      <c r="XT1" s="223"/>
      <c r="XU1" s="223"/>
      <c r="XV1" s="223"/>
      <c r="XW1" s="223"/>
      <c r="XX1" s="223"/>
      <c r="XY1" s="223"/>
      <c r="XZ1" s="223"/>
      <c r="YA1" s="223"/>
      <c r="YB1" s="223"/>
      <c r="YC1" s="223"/>
      <c r="YD1" s="223"/>
      <c r="YE1" s="223"/>
      <c r="YF1" s="223"/>
      <c r="YG1" s="223"/>
      <c r="YH1" s="223"/>
      <c r="YI1" s="223"/>
      <c r="YJ1" s="223"/>
      <c r="YK1" s="223"/>
      <c r="YL1" s="223"/>
      <c r="YM1" s="223"/>
      <c r="YN1" s="223"/>
      <c r="YO1" s="223"/>
      <c r="YP1" s="223"/>
      <c r="YQ1" s="223"/>
      <c r="YR1" s="223"/>
      <c r="YS1" s="223"/>
      <c r="YT1" s="223"/>
      <c r="YU1" s="223"/>
      <c r="YV1" s="223"/>
      <c r="YW1" s="223"/>
      <c r="YX1" s="223"/>
      <c r="YY1" s="223"/>
      <c r="YZ1" s="223"/>
      <c r="ZA1" s="223"/>
      <c r="ZB1" s="223"/>
      <c r="ZC1" s="223"/>
      <c r="ZD1" s="223"/>
      <c r="ZE1" s="223"/>
      <c r="ZF1" s="223"/>
      <c r="ZG1" s="223"/>
      <c r="ZH1" s="223"/>
      <c r="ZI1" s="223"/>
      <c r="ZJ1" s="223"/>
      <c r="ZK1" s="223"/>
      <c r="ZL1" s="223"/>
      <c r="ZM1" s="223"/>
      <c r="ZN1" s="223"/>
      <c r="ZO1" s="223"/>
      <c r="ZP1" s="223"/>
      <c r="ZQ1" s="223"/>
      <c r="ZR1" s="223"/>
      <c r="ZS1" s="223"/>
      <c r="ZT1" s="223"/>
      <c r="ZU1" s="223"/>
      <c r="ZV1" s="223"/>
      <c r="ZW1" s="223"/>
      <c r="ZX1" s="223"/>
      <c r="ZY1" s="223"/>
      <c r="ZZ1" s="223"/>
      <c r="AAA1" s="223"/>
      <c r="AAB1" s="223"/>
      <c r="AAC1" s="223"/>
      <c r="AAD1" s="223"/>
      <c r="AAE1" s="223"/>
      <c r="AAF1" s="223"/>
      <c r="AAG1" s="223"/>
      <c r="AAH1" s="223"/>
      <c r="AAI1" s="223"/>
      <c r="AAJ1" s="223"/>
      <c r="AAK1" s="223"/>
      <c r="AAL1" s="223"/>
      <c r="AAM1" s="223"/>
      <c r="AAN1" s="223"/>
      <c r="AAO1" s="223"/>
      <c r="AAP1" s="223"/>
      <c r="AAQ1" s="223"/>
      <c r="AAR1" s="223"/>
      <c r="AAS1" s="223"/>
      <c r="AAT1" s="223"/>
      <c r="AAU1" s="223"/>
      <c r="AAV1" s="223"/>
      <c r="AAW1" s="223"/>
      <c r="AAX1" s="223"/>
      <c r="AAY1" s="223"/>
      <c r="AAZ1" s="223"/>
      <c r="ABA1" s="223"/>
      <c r="ABB1" s="223"/>
    </row>
    <row r="2" spans="1:730" x14ac:dyDescent="0.25">
      <c r="E2" s="138"/>
      <c r="K2" s="276">
        <v>1</v>
      </c>
      <c r="L2" s="276">
        <v>1</v>
      </c>
      <c r="M2" s="276">
        <v>1</v>
      </c>
      <c r="N2" s="276">
        <v>1</v>
      </c>
      <c r="O2" s="276">
        <f>$N2+1</f>
        <v>2</v>
      </c>
      <c r="P2" s="276">
        <f>$N2+1</f>
        <v>2</v>
      </c>
      <c r="Q2" s="276">
        <f>$N2+1</f>
        <v>2</v>
      </c>
      <c r="R2" s="276">
        <f>$N2+1</f>
        <v>2</v>
      </c>
      <c r="S2" s="276">
        <f>$R2+1</f>
        <v>3</v>
      </c>
      <c r="T2" s="276">
        <f>$R2+1</f>
        <v>3</v>
      </c>
      <c r="U2" s="276">
        <f>$R2+1</f>
        <v>3</v>
      </c>
      <c r="V2" s="276">
        <f>$R2+1</f>
        <v>3</v>
      </c>
      <c r="W2" s="276">
        <f>$V2+1</f>
        <v>4</v>
      </c>
      <c r="X2" s="276">
        <f>$V2+1</f>
        <v>4</v>
      </c>
      <c r="Y2" s="276">
        <f>$V2+1</f>
        <v>4</v>
      </c>
      <c r="Z2" s="276">
        <f>$V2+1</f>
        <v>4</v>
      </c>
      <c r="AA2" s="276">
        <f>$Z2+1</f>
        <v>5</v>
      </c>
      <c r="AB2" s="276">
        <f>$Z2+1</f>
        <v>5</v>
      </c>
      <c r="AC2" s="276">
        <f>$Z2+1</f>
        <v>5</v>
      </c>
      <c r="AD2" s="276">
        <f>$Z2+1</f>
        <v>5</v>
      </c>
      <c r="AE2" s="276">
        <f>$AD2+1</f>
        <v>6</v>
      </c>
      <c r="AF2" s="276">
        <f>$AD2+1</f>
        <v>6</v>
      </c>
      <c r="AG2" s="276">
        <f>$AD2+1</f>
        <v>6</v>
      </c>
      <c r="AH2" s="276">
        <f>$AD2+1</f>
        <v>6</v>
      </c>
      <c r="AI2" s="276">
        <f>$AH2+1</f>
        <v>7</v>
      </c>
      <c r="AJ2" s="276">
        <f>$AH2+1</f>
        <v>7</v>
      </c>
      <c r="AK2" s="276">
        <f>$AH2+1</f>
        <v>7</v>
      </c>
      <c r="AL2" s="276">
        <f>$AH2+1</f>
        <v>7</v>
      </c>
      <c r="AM2" s="276">
        <f>$AL2+1</f>
        <v>8</v>
      </c>
      <c r="AN2" s="276">
        <f>$AL2+1</f>
        <v>8</v>
      </c>
      <c r="AO2" s="276">
        <f>$AL2+1</f>
        <v>8</v>
      </c>
      <c r="AP2" s="276">
        <f>$AL2+1</f>
        <v>8</v>
      </c>
      <c r="AQ2" s="276">
        <f>$AL2+1</f>
        <v>8</v>
      </c>
      <c r="AR2" s="276">
        <f>$AQ2+1</f>
        <v>9</v>
      </c>
      <c r="AS2" s="276">
        <f>$AQ2+1</f>
        <v>9</v>
      </c>
      <c r="AT2" s="276">
        <f>$AQ2+1</f>
        <v>9</v>
      </c>
      <c r="AU2" s="276">
        <f>$AQ2+1</f>
        <v>9</v>
      </c>
      <c r="AV2" s="276">
        <f>$AU2+1</f>
        <v>10</v>
      </c>
      <c r="AW2" s="276">
        <f>$AU2+1</f>
        <v>10</v>
      </c>
      <c r="AX2" s="276">
        <f>$AU2+1</f>
        <v>10</v>
      </c>
      <c r="AY2" s="276">
        <f>$AU2+1</f>
        <v>10</v>
      </c>
      <c r="AZ2" s="276">
        <v>2</v>
      </c>
      <c r="BA2" s="276">
        <f>AZ2</f>
        <v>2</v>
      </c>
      <c r="BB2" s="276">
        <f>BA2+1</f>
        <v>3</v>
      </c>
      <c r="BC2" s="276">
        <f>BB2</f>
        <v>3</v>
      </c>
      <c r="BD2" s="276">
        <f>BC2+1</f>
        <v>4</v>
      </c>
      <c r="BE2" s="276">
        <f>BD2</f>
        <v>4</v>
      </c>
      <c r="BF2" s="276">
        <f>BE2+1</f>
        <v>5</v>
      </c>
      <c r="BG2" s="276">
        <f>BF2</f>
        <v>5</v>
      </c>
      <c r="BH2" s="276">
        <f>BG2+1</f>
        <v>6</v>
      </c>
      <c r="BI2" s="276">
        <f>BH2</f>
        <v>6</v>
      </c>
      <c r="BQ2" s="75"/>
      <c r="CD2" s="75"/>
      <c r="CF2" s="75"/>
      <c r="CH2" s="75"/>
    </row>
    <row r="3" spans="1:730" s="179" customFormat="1" ht="25.05" customHeight="1" thickBot="1" x14ac:dyDescent="0.3">
      <c r="A3" s="178"/>
      <c r="B3" s="179" t="str">
        <f>Translations!$B$343</f>
        <v>Individual Installations</v>
      </c>
      <c r="CY3" s="44"/>
      <c r="CZ3" s="44"/>
      <c r="DA3" s="44"/>
      <c r="DB3" s="44"/>
      <c r="DC3" s="44"/>
      <c r="DD3" s="44"/>
      <c r="DE3" s="44"/>
      <c r="DF3" s="44"/>
      <c r="DG3" s="44"/>
      <c r="DH3" s="44"/>
      <c r="EW3" s="223" t="s">
        <v>359</v>
      </c>
    </row>
    <row r="4" spans="1:730" s="181" customFormat="1" ht="110.7" customHeight="1" x14ac:dyDescent="0.25">
      <c r="A4" s="180"/>
      <c r="B4" s="163" t="str">
        <f>IF(INDEX('Opinion Statement (Inst)'!$A:$A,B$1)="","",INDEX('Opinion Statement (Inst)'!$A:$A,B$1))</f>
        <v xml:space="preserve">Unique ID: </v>
      </c>
      <c r="C4" s="163" t="str">
        <f>IF(INDEX('Opinion Statement (Inst)'!$A:$A,C$1)="","",INDEX('Opinion Statement (Inst)'!$A:$A,C$1))</f>
        <v xml:space="preserve">Name of Operator: </v>
      </c>
      <c r="D4" s="163" t="str">
        <f>IF(INDEX('Opinion Statement (Inst)'!$A:$A,D$1)="","",INDEX('Opinion Statement (Inst)'!$A:$A,D$1))</f>
        <v>Name of Installation:</v>
      </c>
      <c r="E4" s="163" t="str">
        <f>IF(INDEX('Opinion Statement (Inst)'!$A:$A,E$1)="","",INDEX('Opinion Statement (Inst)'!$A:$A,E$1))</f>
        <v>Reporting Period</v>
      </c>
      <c r="F4" s="163" t="str">
        <f>IF(INDEX('Opinion Statement (Inst)'!$A:$A,F$1)="","",INDEX('Opinion Statement (Inst)'!$A:$A,F$1))</f>
        <v xml:space="preserve">GHG Permit Number: </v>
      </c>
      <c r="G4" s="163" t="str">
        <f>IF(INDEX('Opinion Statement (Inst)'!$A:$A,G$1)="","",INDEX('Opinion Statement (Inst)'!$A:$A,G$1))</f>
        <v>Date(s) of relevant Climate-Neutrality Plan and period of validity for each plan:</v>
      </c>
      <c r="H4" s="163" t="str">
        <f>IF(INDEX('Opinion Statement (Inst)'!$A:$A,H$1)="","",INDEX('Opinion Statement (Inst)'!$A:$A,H$1))</f>
        <v>Have the Climate-Neutrality Plans listed above been checked by the Competent Authority and deemed compliant?</v>
      </c>
      <c r="I4" s="163" t="str">
        <f>IF(INDEX('Opinion Statement (Inst)'!$A:$A,I$1)="","",INDEX('Opinion Statement (Inst)'!$A:$A,I$1))</f>
        <v>Relevant Competent Authority checking climate-neutrality plans:</v>
      </c>
      <c r="J4" s="172" t="str">
        <f>IF(INDEX('Opinion Statement (Inst)'!$A:$A,J$1)="","",INDEX('Opinion Statement (Inst)'!$A:$A,J$1))</f>
        <v>Annex I Activity:</v>
      </c>
      <c r="K4" s="341" t="str">
        <f>IF(INDEX('Opinion Statement (Inst)'!$A:$A,K$1)="","",INDEX('Opinion Statement (Inst)'!$A:$A,K$1))</f>
        <v>Sub-Installation</v>
      </c>
      <c r="L4" s="342" t="str">
        <f>IF(INDEX('Opinion Statement (Inst)'!$B:$B,L$1)="","",INDEX('Opinion Statement (Inst)'!$B:$B,L$1))</f>
        <v>Intensity or emissions value</v>
      </c>
      <c r="M4" s="342" t="str">
        <f>IF(INDEX('Opinion Statement (Inst)'!$C:$C,M$1)="","",INDEX('Opinion Statement (Inst)'!$C:$C,M$1))</f>
        <v>Type of target</v>
      </c>
      <c r="N4" s="343" t="str">
        <f>IF(INDEX('Opinion Statement (Inst)'!$E:$E,N$1)="","",INDEX('Opinion Statement (Inst)'!$E:$E,N$1))</f>
        <v>Target achieved</v>
      </c>
      <c r="O4" s="341" t="str">
        <f>IF(INDEX('Opinion Statement (Inst)'!$A:$A,O$1)="","",INDEX('Opinion Statement (Inst)'!$A:$A,O$1))</f>
        <v>Sub-Installation</v>
      </c>
      <c r="P4" s="342" t="str">
        <f>IF(INDEX('Opinion Statement (Inst)'!$B:$B,P$1)="","",INDEX('Opinion Statement (Inst)'!$B:$B,P$1))</f>
        <v>Intensity or emissions value</v>
      </c>
      <c r="Q4" s="342" t="str">
        <f>IF(INDEX('Opinion Statement (Inst)'!$C:$C,Q$1)="","",INDEX('Opinion Statement (Inst)'!$C:$C,Q$1))</f>
        <v>Type of target</v>
      </c>
      <c r="R4" s="343" t="str">
        <f>IF(INDEX('Opinion Statement (Inst)'!$E:$E,R$1)="","",INDEX('Opinion Statement (Inst)'!$E:$E,R$1))</f>
        <v>Target achieved</v>
      </c>
      <c r="S4" s="341" t="str">
        <f>IF(INDEX('Opinion Statement (Inst)'!$A:$A,S$1)="","",INDEX('Opinion Statement (Inst)'!$A:$A,S$1))</f>
        <v>Sub-Installation</v>
      </c>
      <c r="T4" s="342" t="str">
        <f>IF(INDEX('Opinion Statement (Inst)'!$B:$B,T$1)="","",INDEX('Opinion Statement (Inst)'!$B:$B,T$1))</f>
        <v>Intensity or emissions value</v>
      </c>
      <c r="U4" s="342" t="str">
        <f>IF(INDEX('Opinion Statement (Inst)'!$C:$C,U$1)="","",INDEX('Opinion Statement (Inst)'!$C:$C,U$1))</f>
        <v>Type of target</v>
      </c>
      <c r="V4" s="343" t="str">
        <f>IF(INDEX('Opinion Statement (Inst)'!$E:$E,V$1)="","",INDEX('Opinion Statement (Inst)'!$E:$E,V$1))</f>
        <v>Target achieved</v>
      </c>
      <c r="W4" s="341" t="str">
        <f>IF(INDEX('Opinion Statement (Inst)'!$A:$A,W$1)="","",INDEX('Opinion Statement (Inst)'!$A:$A,W$1))</f>
        <v>Sub-Installation</v>
      </c>
      <c r="X4" s="342" t="str">
        <f>IF(INDEX('Opinion Statement (Inst)'!$B:$B,X$1)="","",INDEX('Opinion Statement (Inst)'!$B:$B,X$1))</f>
        <v>Intensity or emissions value</v>
      </c>
      <c r="Y4" s="342" t="str">
        <f>IF(INDEX('Opinion Statement (Inst)'!$C:$C,Y$1)="","",INDEX('Opinion Statement (Inst)'!$C:$C,Y$1))</f>
        <v>Type of target</v>
      </c>
      <c r="Z4" s="343" t="str">
        <f>IF(INDEX('Opinion Statement (Inst)'!$E:$E,Z$1)="","",INDEX('Opinion Statement (Inst)'!$E:$E,Z$1))</f>
        <v>Target achieved</v>
      </c>
      <c r="AA4" s="341" t="str">
        <f>IF(INDEX('Opinion Statement (Inst)'!$A:$A,AA$1)="","",INDEX('Opinion Statement (Inst)'!$A:$A,AA$1))</f>
        <v>Sub-Installation</v>
      </c>
      <c r="AB4" s="342" t="str">
        <f>IF(INDEX('Opinion Statement (Inst)'!$B:$B,AB$1)="","",INDEX('Opinion Statement (Inst)'!$B:$B,AB$1))</f>
        <v>Intensity or emissions value</v>
      </c>
      <c r="AC4" s="342" t="str">
        <f>IF(INDEX('Opinion Statement (Inst)'!$C:$C,AC$1)="","",INDEX('Opinion Statement (Inst)'!$C:$C,AC$1))</f>
        <v>Type of target</v>
      </c>
      <c r="AD4" s="343" t="str">
        <f>IF(INDEX('Opinion Statement (Inst)'!$E:$E,AD$1)="","",INDEX('Opinion Statement (Inst)'!$E:$E,AD$1))</f>
        <v>Target achieved</v>
      </c>
      <c r="AE4" s="341" t="str">
        <f>IF(INDEX('Opinion Statement (Inst)'!$A:$A,AE$1)="","",INDEX('Opinion Statement (Inst)'!$A:$A,AE$1))</f>
        <v>Sub-Installation</v>
      </c>
      <c r="AF4" s="342" t="str">
        <f>IF(INDEX('Opinion Statement (Inst)'!$B:$B,AF$1)="","",INDEX('Opinion Statement (Inst)'!$B:$B,AF$1))</f>
        <v>Intensity or emissions value</v>
      </c>
      <c r="AG4" s="342" t="str">
        <f>IF(INDEX('Opinion Statement (Inst)'!$C:$C,AG$1)="","",INDEX('Opinion Statement (Inst)'!$C:$C,AG$1))</f>
        <v>Type of target</v>
      </c>
      <c r="AH4" s="343" t="str">
        <f>IF(INDEX('Opinion Statement (Inst)'!$E:$E,AH$1)="","",INDEX('Opinion Statement (Inst)'!$E:$E,AH$1))</f>
        <v>Target achieved</v>
      </c>
      <c r="AI4" s="341" t="str">
        <f>IF(INDEX('Opinion Statement (Inst)'!$A:$A,AI$1)="","",INDEX('Opinion Statement (Inst)'!$A:$A,AI$1))</f>
        <v>Sub-Installation</v>
      </c>
      <c r="AJ4" s="342" t="str">
        <f>IF(INDEX('Opinion Statement (Inst)'!$B:$B,AJ$1)="","",INDEX('Opinion Statement (Inst)'!$B:$B,AJ$1))</f>
        <v>Intensity or emissions value</v>
      </c>
      <c r="AK4" s="342" t="str">
        <f>IF(INDEX('Opinion Statement (Inst)'!$C:$C,AK$1)="","",INDEX('Opinion Statement (Inst)'!$C:$C,AK$1))</f>
        <v>Type of target</v>
      </c>
      <c r="AL4" s="343" t="str">
        <f>IF(INDEX('Opinion Statement (Inst)'!$E:$E,AL$1)="","",INDEX('Opinion Statement (Inst)'!$E:$E,AL$1))</f>
        <v>Target achieved</v>
      </c>
      <c r="AM4" s="341" t="str">
        <f>IF(INDEX('Opinion Statement (Inst)'!$A:$A,AM$1)="","",INDEX('Opinion Statement (Inst)'!$A:$A,AM$1))</f>
        <v>Sub-Installation</v>
      </c>
      <c r="AN4" s="342" t="str">
        <f>IF(INDEX('Opinion Statement (Inst)'!$B:$B,AN$1)="","",INDEX('Opinion Statement (Inst)'!$B:$B,AN$1))</f>
        <v>Intensity or emissions value</v>
      </c>
      <c r="AO4" s="342" t="str">
        <f>IF(INDEX('Opinion Statement (Inst)'!$C:$C,AO$1)="","",INDEX('Opinion Statement (Inst)'!$C:$C,AO$1))</f>
        <v>Type of target</v>
      </c>
      <c r="AP4" s="342" t="str">
        <f>IF(INDEX('Opinion Statement (Inst)'!$D:$D,AP$1)="","",INDEX('Opinion Statement (Inst)'!$D:$D,AP$1))</f>
        <v/>
      </c>
      <c r="AQ4" s="343" t="str">
        <f>IF(INDEX('Opinion Statement (Inst)'!$E:$E,AQ$1)="","",INDEX('Opinion Statement (Inst)'!$E:$E,AQ$1))</f>
        <v>Target achieved</v>
      </c>
      <c r="AR4" s="341" t="str">
        <f>IF(INDEX('Opinion Statement (Inst)'!$A:$A,AR$1)="","",INDEX('Opinion Statement (Inst)'!$A:$A,AR$1))</f>
        <v>Sub-Installation</v>
      </c>
      <c r="AS4" s="342" t="str">
        <f>IF(INDEX('Opinion Statement (Inst)'!$B:$B,AS$1)="","",INDEX('Opinion Statement (Inst)'!$B:$B,AS$1))</f>
        <v>Intensity or emissions value</v>
      </c>
      <c r="AT4" s="342" t="str">
        <f>IF(INDEX('Opinion Statement (Inst)'!$C:$C,AT$1)="","",INDEX('Opinion Statement (Inst)'!$C:$C,AT$1))</f>
        <v>Type of target</v>
      </c>
      <c r="AU4" s="343" t="str">
        <f>IF(INDEX('Opinion Statement (Inst)'!$E:$E,AU$1)="","",INDEX('Opinion Statement (Inst)'!$E:$E,AU$1))</f>
        <v>Target achieved</v>
      </c>
      <c r="AV4" s="341" t="str">
        <f>IF(INDEX('Opinion Statement (Inst)'!$A:$A,AV$1)="","",INDEX('Opinion Statement (Inst)'!$A:$A,AV$1))</f>
        <v>Sub-Installation</v>
      </c>
      <c r="AW4" s="342" t="str">
        <f>IF(INDEX('Opinion Statement (Inst)'!$B:$B,AW$1)="","",INDEX('Opinion Statement (Inst)'!$B:$B,AW$1))</f>
        <v>Intensity or emissions value</v>
      </c>
      <c r="AX4" s="342" t="str">
        <f>IF(INDEX('Opinion Statement (Inst)'!$C:$C,AX$1)="","",INDEX('Opinion Statement (Inst)'!$C:$C,AX$1))</f>
        <v>Type of target</v>
      </c>
      <c r="AY4" s="343" t="str">
        <f>IF(INDEX('Opinion Statement (Inst)'!$E:$E,AY$1)="","",INDEX('Opinion Statement (Inst)'!$E:$E,AY$1))</f>
        <v>Target achieved</v>
      </c>
      <c r="AZ4" s="758" t="str">
        <f>IF(INDEX('Opinion Statement (Inst)'!$B:$B,AZ$1)="","",INDEX('Opinion Statement (Inst)'!$B:$B,AZ$1))</f>
        <v>The Milestones for the current reporting period as set out in the Climate-Neutrality Plan have been achieved with the exception of the following:</v>
      </c>
      <c r="BA4" s="759"/>
      <c r="BB4" s="759"/>
      <c r="BC4" s="759"/>
      <c r="BD4" s="759"/>
      <c r="BE4" s="759"/>
      <c r="BF4" s="759"/>
      <c r="BG4" s="759"/>
      <c r="BH4" s="280"/>
      <c r="BI4" s="281"/>
      <c r="BJ4" s="165" t="str">
        <f>IF(INDEX('Opinion Statement (Inst)'!$A:$A,BJ$1)="","",INDEX('Opinion Statement (Inst)'!$A:$A,BJ$1))</f>
        <v>Have any changes occurred in the reporting period that affect the milestones and targets?</v>
      </c>
      <c r="BK4" s="760" t="str">
        <f>IF(INDEX('Opinion Statement (Inst)'!$A:$A,BK$1)="","",INDEX('Opinion Statement (Inst)'!$A:$A,BK$1))</f>
        <v>Has the Climate-Neutrality Plan been updated with respect to the milestones and targets during the reporting period? (FAR Article 22d)?</v>
      </c>
      <c r="BL4" s="165" t="str">
        <f>IF(INDEX('Opinion Statement (Inst)'!$A:$A,BL$1)="","",INDEX('Opinion Statement (Inst)'!$A:$A,BL$1))</f>
        <v>Operator/ Installation site visited physically during verification of the Climate-Neutrality report:</v>
      </c>
      <c r="BM4" s="760" t="str">
        <f>IF(INDEX('Opinion Statement (Inst)'!$A:$A,BM$1)="","",INDEX('Opinion Statement (Inst)'!$A:$A,BM$1))</f>
        <v>AVR2 Article 34A - justification for carrying out virtual site visit due to force majeure and information on how the 'visit' was conducted and verification risk reduced:</v>
      </c>
      <c r="BN4" s="277" t="str">
        <f>IF(INDEX('Opinion Statement (Inst)'!$A:$A,BN$1)="","",INDEX('Opinion Statement (Inst)'!$A:$A,BN$1))</f>
        <v>Date of  approval for virtual site visit by CA:</v>
      </c>
      <c r="BO4" s="277" t="str">
        <f>IF(INDEX('Opinion Statement (Inst)'!$A:$A,BO$1)="","",INDEX('Opinion Statement (Inst)'!$A:$A,BO$1))</f>
        <v>Date(s) of visit(s) [AVR Article 21(1)]:</v>
      </c>
      <c r="BP4" s="277" t="str">
        <f>IF(INDEX('Opinion Statement (Inst)'!$A:$A,BP$1)="","",INDEX('Opinion Statement (Inst)'!$A:$A,BP$1))</f>
        <v>Number of days on-site:</v>
      </c>
      <c r="BQ4" s="277" t="str">
        <f>IF(INDEX('Opinion Statement (Inst)'!$A:$A,BQ$1)="","",INDEX('Opinion Statement (Inst)'!$A:$A,BQ$1))</f>
        <v>Name of EU ETS (lead) auditor(s)/ technical experts undertaking site visit(s):</v>
      </c>
      <c r="BR4" s="277" t="str">
        <f>IF(INDEX('Opinion Statement (Inst)'!$A:$A,BR$1)="","",INDEX('Opinion Statement (Inst)'!$A:$A,BR$1))</f>
        <v>Climate-Neutrality plan in compliance with the FAR and Regulation 2023/2441 ?</v>
      </c>
      <c r="BS4" s="277" t="str">
        <f>IF(INDEX('Opinion Statement (Inst)'!$A:$A,BS$1)="","",INDEX('Opinion Statement (Inst)'!$A:$A,BS$1))</f>
        <v>Have there been changes in the Climate-Neutrality plan or Climate-Neutrality report that affect the milestones and targets?</v>
      </c>
      <c r="BT4" s="277" t="str">
        <f>IF(INDEX('Opinion Statement (Inst)'!$A:$A,BT$1)="","",INDEX('Opinion Statement (Inst)'!$A:$A,BT$1))</f>
        <v>Article 22d: modifications to Climate-Neutrality plan notified to CA?</v>
      </c>
      <c r="BU4" s="277" t="str">
        <f>IF(INDEX('Opinion Statement (Inst)'!$A:$A,BU$1)="","",INDEX('Opinion Statement (Inst)'!$A:$A,BU$1))</f>
        <v xml:space="preserve">Article 16(2)(ca): Boundaries of installation as set out in MRR and sub-installation(s) set out in FAR are consistent?
</v>
      </c>
      <c r="BV4" s="277" t="str">
        <f>IF(INDEX('Opinion Statement (Inst)'!$A:$A,BV$1)="","",INDEX('Opinion Statement (Inst)'!$A:$A,BV$1))</f>
        <v>Article 16(2)(fb): Historical emissions, emission levels and the activity levels are consistent with data included in the baseline data reports and the activity level reports?</v>
      </c>
      <c r="BW4" s="277" t="str">
        <f>IF(INDEX('Opinion Statement (Inst)'!$A:$A,BW$1)="","",INDEX('Opinion Statement (Inst)'!$A:$A,BW$1))</f>
        <v>Article 7(4) and 17c: Climate-Neutrality plan correctly applied?</v>
      </c>
      <c r="BX4" s="277" t="str">
        <f>IF(INDEX('Opinion Statement (Inst)'!$A:$A,BX$1)="","",INDEX('Opinion Statement (Inst)'!$A:$A,BX$1))</f>
        <v>Article 17c(a): Measures related to milestones and targets have been implemented and the implementation of those measures has been completed?</v>
      </c>
      <c r="BY4" s="277" t="str">
        <f>IF(INDEX('Opinion Statement (Inst)'!$A:$A,BY$1)="","",INDEX('Opinion Statement (Inst)'!$A:$A,BY$1))</f>
        <v>Article 17c(c): Evidence of achievement of milestones and targets is consistent with Climate-Neutrality plan?</v>
      </c>
      <c r="BZ4" s="277" t="str">
        <f>IF(INDEX('Opinion Statement (Inst)'!$A:$A,BZ$1)="","",INDEX('Opinion Statement (Inst)'!$A:$A,BZ$1))</f>
        <v>Article 17c(d): Appropriate data is used to demonstrate whether milestones and targets laid down in the Climate-Neutrality plan have been achieved?</v>
      </c>
      <c r="CA4" s="277" t="str">
        <f>IF(INDEX('Opinion Statement (Inst)'!$A:$A,CA$1)="","",INDEX('Opinion Statement (Inst)'!$A:$A,CA$1))</f>
        <v>Article 17c(e): Calculation of data used to demonstrate whether milestones and targets laid down in the climate-neutrality plan have been achieved, is correct?</v>
      </c>
      <c r="CB4" s="277" t="str">
        <f>IF(INDEX('Opinion Statement (Inst)'!$A:$A,CB$1)="","",INDEX('Opinion Statement (Inst)'!$A:$A,CB$1))</f>
        <v xml:space="preserve">Article 17c(e): Data used to demonstrate that milestones and targets have been achieved is consistent with other relevant data in the verified emission report, baseline data report and annual activity level report? </v>
      </c>
      <c r="CC4" s="277" t="str">
        <f>IF(INDEX('Opinion Statement (Inst)'!$A:$A,CC$1)="","",INDEX('Opinion Statement (Inst)'!$A:$A,CC$1))</f>
        <v>Article 17c(f): Achieved targets demonstrate a reduction in line with the estimated GHG emission reduction described in the Climate-Neutrality plan?</v>
      </c>
      <c r="CD4" s="764" t="str">
        <f>IF(INDEX('Opinion Statement (Inst)'!$A:$A,CD$1)="","",INDEX('Opinion Statement (Inst)'!$A:$A,CD$1))</f>
        <v>Prior period non-conformities corrected?</v>
      </c>
      <c r="CE4" s="765"/>
      <c r="CF4" s="764" t="str">
        <f>IF(INDEX('Opinion Statement (Inst)'!$A:$A,CF$1)="","",INDEX('Opinion Statement (Inst)'!$A:$A,CF$1))</f>
        <v>Prior period improvements implemented correctly?</v>
      </c>
      <c r="CG4" s="765"/>
      <c r="CH4" s="764" t="str">
        <f>IF(INDEX('Opinion Statement (Inst)'!$A:$A,CH$1)="","",INDEX('Opinion Statement (Inst)'!$A:$A,CH$1))</f>
        <v>Articles 14(a) and 16(2): Data and data flow verified in detail and back to source?</v>
      </c>
      <c r="CI4" s="765"/>
      <c r="CJ4" s="277" t="str">
        <f>IF(INDEX('Opinion Statement (Inst)'!$A:$A,CJ$1)="","",INDEX('Opinion Statement (Inst)'!$A:$A,CJ$1))</f>
        <v>Article 14(b): Control activities are documented, implemented, maintained and effective to mitigate inherent risks?</v>
      </c>
      <c r="CK4" s="277" t="str">
        <f>IF(INDEX('Opinion Statement (Inst)'!$A:$A,CK$1)="","",INDEX('Opinion Statement (Inst)'!$A:$A,CK$1))</f>
        <v>Relevant procedures are documented, implemented, maintained and effective to mitigate inherent risks and control risks?</v>
      </c>
      <c r="CL4" s="764" t="str">
        <f>IF(INDEX('Opinion Statement (Inst)'!$A:$A,CL$1)="","",INDEX('Opinion Statement (Inst)'!$A:$A,CL$1))</f>
        <v>Article 18(4): Are there Data Gaps?</v>
      </c>
      <c r="CM4" s="765"/>
      <c r="CN4" s="277" t="str">
        <f>IF(INDEX('Opinion Statement (Inst)'!$A:$A,CN$1)="","",INDEX('Opinion Statement (Inst)'!$A:$A,CN$1))</f>
        <v>Article 18(4): Verification of methods applied for missing data:</v>
      </c>
      <c r="CO4" s="764" t="str">
        <f>IF(INDEX('Opinion Statement (Inst)'!$A:$A,CO$1)="","",INDEX('Opinion Statement (Inst)'!$A:$A,CO$1))</f>
        <v>EC guidance on Climate-Neutality plans and FAR met?</v>
      </c>
      <c r="CP4" s="765"/>
      <c r="CQ4" s="764" t="str">
        <f>IF(INDEX('Opinion Statement (Inst)'!$A:$A,CQ$1)="","",INDEX('Opinion Statement (Inst)'!$A:$A,CQ$1))</f>
        <v>Competent Authority guidance on ALCR, FAR and Climate-Neutrality plans met (if relevant)?</v>
      </c>
      <c r="CR4" s="765"/>
      <c r="CS4" s="764" t="str">
        <f>IF(INDEX('Opinion Statement (Inst)'!$A:$A,CS$1)="","",INDEX('Opinion Statement (Inst)'!$A:$A,CS$1))</f>
        <v>Completeness:</v>
      </c>
      <c r="CT4" s="765"/>
      <c r="CU4" s="764" t="str">
        <f>IF(INDEX('Opinion Statement (Inst)'!$A:$A,CU$1)="","",INDEX('Opinion Statement (Inst)'!$A:$A,CU$1))</f>
        <v>Accuracy:</v>
      </c>
      <c r="CV4" s="765"/>
      <c r="CW4" s="764" t="str">
        <f>IF(INDEX('Opinion Statement (Inst)'!$A:$A,CW$1)="","",INDEX('Opinion Statement (Inst)'!$A:$A,CW$1))</f>
        <v>Reliability</v>
      </c>
      <c r="CX4" s="765"/>
      <c r="CY4" s="173" t="str">
        <f>'Annex 1 - Findings'!$B$6</f>
        <v>Uncorrected Misstatements that were not corrected before issuance of the verification report</v>
      </c>
      <c r="CZ4" s="169"/>
      <c r="DA4" s="169" t="str">
        <f>'Annex 1 - Findings'!$B$18</f>
        <v>Uncorrected Non-compliances with ALCR, FAR or Regulation 2023/2441 which were identified during verification</v>
      </c>
      <c r="DB4" s="169"/>
      <c r="DC4" s="169" t="str">
        <f>'Annex 1 - Findings'!$B$30</f>
        <v>Uncorrected Non-conformities with the Climate Neutrality Plan</v>
      </c>
      <c r="DD4" s="169"/>
      <c r="DE4" s="163" t="str">
        <f>'Annex 1 - Findings'!$B$43</f>
        <v xml:space="preserve">Recommended Improvements, if any </v>
      </c>
      <c r="DF4" s="174" t="str">
        <f>Q25</f>
        <v>Prior period findings or improvements that have NOT been resolved.  
Any findings or improvements reported in the verification report for the prior reporting period data report that have been resolved do not need to be listed here.</v>
      </c>
      <c r="DG4" s="174" t="str">
        <f>S25</f>
        <v>A) identified by the verifier and which have NOT been reported to the CA</v>
      </c>
      <c r="DH4" s="277" t="str">
        <f>IF(INDEX('Opinion Statement (Inst)'!$A:$A,DH$1)="","",INDEX('Opinion Statement (Inst)'!$A:$A,DH$1))</f>
        <v>Operator/ Installation site visited physically during verification of the Climate-Neutrality report:</v>
      </c>
      <c r="DI4" s="277" t="str">
        <f>IF(INDEX('Opinion Statement (Inst)'!$A:$A,DI$1)="","",INDEX('Opinion Statement (Inst)'!$A:$A,DI$1))</f>
        <v>AVR2 Article 34A - justification for carrying out virtual site visit due to force majeure and information on how the 'visit' was conducted and verification risk reduced:</v>
      </c>
      <c r="DJ4" s="277" t="str">
        <f>IF(INDEX('Opinion Statement (Inst)'!$A:$A,DJ$1)="","",INDEX('Opinion Statement (Inst)'!$A:$A,DJ$1))</f>
        <v>Date of  approval for virtual site visit by CA:</v>
      </c>
      <c r="DK4" s="277" t="str">
        <f>IF(INDEX('Opinion Statement (Inst)'!$A:$A,DK$1)="","",INDEX('Opinion Statement (Inst)'!$A:$A,DK$1))</f>
        <v>Date(s) of visit(s) [AVR Article 21(1)]:</v>
      </c>
      <c r="DL4" s="277" t="str">
        <f>IF(INDEX('Opinion Statement (Inst)'!$A:$A,DL$1)="","",INDEX('Opinion Statement (Inst)'!$A:$A,DL$1))</f>
        <v>Number of days on-site:</v>
      </c>
      <c r="DM4" s="277" t="str">
        <f>IF(INDEX('Opinion Statement (Inst)'!$A:$A,DM$1)="","",INDEX('Opinion Statement (Inst)'!$A:$A,DM$1))</f>
        <v>Name of EU ETS (lead) auditor(s)/ technical experts undertaking site visit(s):</v>
      </c>
      <c r="DN4" s="277" t="str">
        <f>IF(INDEX('Opinion Statement (Inst)'!$A:$A,DN$1)="","",INDEX('Opinion Statement (Inst)'!$A:$A,DN$1))</f>
        <v xml:space="preserve">OPINION - verified as satisfactory: </v>
      </c>
      <c r="DO4" s="277" t="str">
        <f>IF(INDEX('Opinion Statement (Inst)'!$A:$A,DO$1)="","",INDEX('Opinion Statement (Inst)'!$A:$A,DO$1))</f>
        <v xml:space="preserve">OPINION - verified with comments: </v>
      </c>
      <c r="DP4" s="752" t="str">
        <f>IF(INDEX('Opinion Statement (Inst)'!$A:$A,DP$1)="","",INDEX('Opinion Statement (Inst)'!$A:$A,DP$1))</f>
        <v>Comments which qualify the opinion:</v>
      </c>
      <c r="DQ4" s="767"/>
      <c r="DR4" s="767"/>
      <c r="DS4" s="767"/>
      <c r="DT4" s="767"/>
      <c r="DU4" s="767"/>
      <c r="DV4" s="767"/>
      <c r="DW4" s="767"/>
      <c r="DX4" s="767"/>
      <c r="DY4" s="753"/>
      <c r="DZ4" s="764" t="str">
        <f>IF(INDEX('Opinion Statement (Inst)'!$A:$A,DZ$1)="","",INDEX('Opinion Statement (Inst)'!$A:$A,DZ$1))</f>
        <v xml:space="preserve">OPINION - not verified: </v>
      </c>
      <c r="EA4" s="766"/>
      <c r="EB4" s="766"/>
      <c r="EC4" s="766"/>
      <c r="ED4" s="766"/>
      <c r="EE4" s="766"/>
      <c r="EF4" s="766"/>
      <c r="EG4" s="765"/>
      <c r="EH4" s="277" t="str">
        <f>IF(INDEX('Opinion Statement (Inst)'!$A:$A,EH$1)="","",INDEX('Opinion Statement (Inst)'!$A:$A,EH$1))</f>
        <v>Lead EU ETS Auditor:</v>
      </c>
      <c r="EI4" s="277" t="str">
        <f>IF(INDEX('Opinion Statement (Inst)'!$A:$A,EI$1)="","",INDEX('Opinion Statement (Inst)'!$A:$A,EI$1))</f>
        <v>EU ETS Auditor(s):</v>
      </c>
      <c r="EJ4" s="277" t="str">
        <f>IF(INDEX('Opinion Statement (Inst)'!$A:$A,EJ$1)="","",INDEX('Opinion Statement (Inst)'!$A:$A,EJ$1))</f>
        <v>Technical Expert(s) (EU ETS Auditor):</v>
      </c>
      <c r="EK4" s="277" t="str">
        <f>IF(INDEX('Opinion Statement (Inst)'!$A:$A,EK$1)="","",INDEX('Opinion Statement (Inst)'!$A:$A,EK$1))</f>
        <v>Independent Reviewer:</v>
      </c>
      <c r="EL4" s="277" t="str">
        <f>IF(INDEX('Opinion Statement (Inst)'!$A:$A,EL$1)="","",INDEX('Opinion Statement (Inst)'!$A:$A,EL$1))</f>
        <v>Technical Expert(s) (Independent Review):</v>
      </c>
      <c r="EM4" s="277" t="str">
        <f>IF(INDEX('Opinion Statement (Inst)'!$A:$A,EM$1)="","",INDEX('Opinion Statement (Inst)'!$A:$A,EM$1))</f>
        <v>Signed on behalf of :</v>
      </c>
      <c r="EN4" s="277" t="str">
        <f>IF(INDEX('Opinion Statement (Inst)'!$A:$A,EN$1)="","",INDEX('Opinion Statement (Inst)'!$A:$A,EN$1))</f>
        <v>Name of authorised signatory:</v>
      </c>
      <c r="EO4" s="277" t="str">
        <f>IF(INDEX('Opinion Statement (Inst)'!$A:$A,EO$1)="","",INDEX('Opinion Statement (Inst)'!$A:$A,EO$1))</f>
        <v>Date of Opinion:</v>
      </c>
      <c r="EP4" s="277" t="str">
        <f>IF(INDEX('Opinion Statement (Inst)'!$A:$A,EP$1)="","",INDEX('Opinion Statement (Inst)'!$A:$A,EP$1))</f>
        <v>Name of verifier:</v>
      </c>
      <c r="EQ4" s="277" t="str">
        <f>IF(INDEX('Opinion Statement (Inst)'!$A:$A,EQ$1)="","",INDEX('Opinion Statement (Inst)'!$A:$A,EQ$1))</f>
        <v>Contact Address:</v>
      </c>
      <c r="ER4" s="277" t="str">
        <f>IF(INDEX('Opinion Statement (Inst)'!$A:$A,ER$1)="","",INDEX('Opinion Statement (Inst)'!$A:$A,ER$1))</f>
        <v>Date of verification contract:</v>
      </c>
      <c r="ES4" s="277" t="str">
        <f>IF(INDEX('Opinion Statement (Inst)'!$A:$A,ES$1)="","",INDEX('Opinion Statement (Inst)'!$A:$A,ES$1))</f>
        <v>Is the verifier accredited or a certified natural person?</v>
      </c>
      <c r="ET4" s="277" t="str">
        <f>IF(INDEX('Opinion Statement (Inst)'!$A:$A,ET$1)="","",INDEX('Opinion Statement (Inst)'!$A:$A,ET$1))</f>
        <v>Name of National Accreditation Body (NAB) or verifier Certifying National Authority:</v>
      </c>
      <c r="EU4" s="277" t="str">
        <f>IF(INDEX('Opinion Statement (Inst)'!$A:$A,EU$1)="","",INDEX('Opinion Statement (Inst)'!$A:$A,EU$1))</f>
        <v xml:space="preserve">Accreditation/ Certification number: </v>
      </c>
      <c r="EW4" s="288" t="str">
        <f>IF(INDEX('Annex 1 - Findings'!$B:$B,EW$1)="","",INDEX('Annex 1 - Findings'!$B:$B,EW$1))</f>
        <v>Did a gap occur in the data used to demonstrate that milestones and targets have been achieved?</v>
      </c>
      <c r="EX4" s="288" t="str">
        <f>IF(INDEX('Annex 1 - Findings'!$B:$B,EX$1)="","",INDEX('Annex 1 - Findings'!$B:$B,EX$1))</f>
        <v>If Yes, was the approach used by the operator to compensate for the missing data based on reasonable evidence?</v>
      </c>
      <c r="EY4" s="768" t="str">
        <f>IF(INDEX('Annex 1 - Findings'!$B:$B,EY$1)="","",INDEX('Annex 1 - Findings'!$B:$B,EY$1))</f>
        <v>Was the data required by Regulation 2023/2441 underestimated or overestimated (If Yes, please provide more details below):</v>
      </c>
      <c r="EZ4" s="769"/>
    </row>
    <row r="5" spans="1:730" ht="25.5" customHeight="1" x14ac:dyDescent="0.25">
      <c r="B5" s="164"/>
      <c r="C5" s="164"/>
      <c r="D5" s="164"/>
      <c r="E5" s="164"/>
      <c r="F5" s="164"/>
      <c r="G5" s="164"/>
      <c r="H5" s="164"/>
      <c r="I5" s="164"/>
      <c r="J5" s="279"/>
      <c r="K5" s="344"/>
      <c r="L5" s="164"/>
      <c r="M5" s="164"/>
      <c r="N5" s="345"/>
      <c r="O5" s="344"/>
      <c r="P5" s="164"/>
      <c r="Q5" s="164"/>
      <c r="R5" s="345"/>
      <c r="S5" s="344"/>
      <c r="T5" s="164"/>
      <c r="U5" s="164"/>
      <c r="V5" s="345"/>
      <c r="W5" s="344"/>
      <c r="X5" s="164"/>
      <c r="Y5" s="164"/>
      <c r="Z5" s="345"/>
      <c r="AA5" s="344"/>
      <c r="AB5" s="164"/>
      <c r="AC5" s="164"/>
      <c r="AD5" s="345"/>
      <c r="AE5" s="344"/>
      <c r="AF5" s="164"/>
      <c r="AG5" s="164"/>
      <c r="AH5" s="345"/>
      <c r="AI5" s="344"/>
      <c r="AJ5" s="164"/>
      <c r="AK5" s="164"/>
      <c r="AL5" s="345"/>
      <c r="AM5" s="344"/>
      <c r="AN5" s="164"/>
      <c r="AO5" s="164"/>
      <c r="AP5" s="164"/>
      <c r="AQ5" s="345"/>
      <c r="AR5" s="344"/>
      <c r="AS5" s="164"/>
      <c r="AT5" s="164"/>
      <c r="AU5" s="345"/>
      <c r="AV5" s="344"/>
      <c r="AW5" s="164"/>
      <c r="AX5" s="164"/>
      <c r="AY5" s="345"/>
      <c r="AZ5" s="754"/>
      <c r="BA5" s="755"/>
      <c r="BB5" s="755"/>
      <c r="BC5" s="755"/>
      <c r="BD5" s="755"/>
      <c r="BE5" s="755"/>
      <c r="BF5" s="755"/>
      <c r="BG5" s="755"/>
      <c r="BH5" s="171"/>
      <c r="BI5" s="282"/>
      <c r="BJ5" s="166"/>
      <c r="BK5" s="761"/>
      <c r="BL5" s="166"/>
      <c r="BM5" s="761"/>
      <c r="BN5" s="278"/>
      <c r="BO5" s="278"/>
      <c r="BP5" s="278"/>
      <c r="BQ5" s="278"/>
      <c r="BR5" s="278"/>
      <c r="BS5" s="278"/>
      <c r="BT5" s="278"/>
      <c r="BU5" s="278"/>
      <c r="BV5" s="278"/>
      <c r="BW5" s="278"/>
      <c r="BX5" s="278"/>
      <c r="BY5" s="278"/>
      <c r="BZ5" s="278"/>
      <c r="CA5" s="278"/>
      <c r="CB5" s="278"/>
      <c r="CC5" s="278"/>
      <c r="CD5" s="278"/>
      <c r="CE5" s="286" t="str">
        <f>IF(INDEX('Opinion Statement (Inst)'!$B:$B,CE$1)="","",INDEX('Opinion Statement (Inst)'!$B:$B,CE$1))</f>
        <v>If no, has risk of misstatement/non-conformity been assessed by the verifier?</v>
      </c>
      <c r="CF5" s="278"/>
      <c r="CG5" s="286" t="str">
        <f>IF(INDEX('Opinion Statement (Inst)'!$B:$B,CG$1)="","",INDEX('Opinion Statement (Inst)'!$B:$B,CG$1))</f>
        <v>If no, has risk of misstatement/non-conformity been assessed by the verifier?</v>
      </c>
      <c r="CH5" s="278"/>
      <c r="CI5" s="286" t="str">
        <f>IF(INDEX('Opinion Statement (Inst)'!$B:$B,CI$1)="","",INDEX('Opinion Statement (Inst)'!$B:$B,CI$1))</f>
        <v>If no, please provide a justification below:</v>
      </c>
      <c r="CJ5" s="278"/>
      <c r="CK5" s="278"/>
      <c r="CL5" s="278"/>
      <c r="CM5" s="286" t="str">
        <f>IF(INDEX('Opinion Statement (Inst)'!$B:$B,CM$1)="","",INDEX('Opinion Statement (Inst)'!$B:$B,CM$1))</f>
        <v>If yes, please briefly explain below and complete Annex 1B:</v>
      </c>
      <c r="CN5" s="278"/>
      <c r="CO5" s="278"/>
      <c r="CP5" s="286" t="str">
        <f>IF(INDEX('Opinion Statement (Inst)'!$B:$B,CP$1)="","",INDEX('Opinion Statement (Inst)'!$B:$B,CP$1))</f>
        <v>If no, please provide a justification below:</v>
      </c>
      <c r="CQ5" s="278"/>
      <c r="CR5" s="286" t="str">
        <f>IF(INDEX('Opinion Statement (Inst)'!$B:$B,CR$1)="","",INDEX('Opinion Statement (Inst)'!$B:$B,CR$1))</f>
        <v>If no, please provide a justification below:</v>
      </c>
      <c r="CS5" s="278"/>
      <c r="CT5" s="286" t="str">
        <f>IF(INDEX('Opinion Statement (Inst)'!$B:$B,CT$1)="","",INDEX('Opinion Statement (Inst)'!$B:$B,CT$1))</f>
        <v>If no, please briefly explain below:</v>
      </c>
      <c r="CU5" s="278"/>
      <c r="CV5" s="286" t="str">
        <f>IF(INDEX('Opinion Statement (Inst)'!$B:$B,CV$1)="","",INDEX('Opinion Statement (Inst)'!$B:$B,CV$1))</f>
        <v/>
      </c>
      <c r="CW5" s="278"/>
      <c r="CX5" s="286" t="str">
        <f>IF(INDEX('Opinion Statement (Inst)'!$B:$B,CX$1)="","",INDEX('Opinion Statement (Inst)'!$B:$B,CX$1))</f>
        <v>Opinion Statement (DistHeat)</v>
      </c>
      <c r="CY5" s="182" t="s">
        <v>297</v>
      </c>
      <c r="CZ5" s="183" t="str">
        <f>'Annex 1 - Findings'!$E$31</f>
        <v>Material?</v>
      </c>
      <c r="DA5" s="184" t="s">
        <v>297</v>
      </c>
      <c r="DB5" s="183" t="str">
        <f>'Annex 1 - Findings'!$E$31</f>
        <v>Material?</v>
      </c>
      <c r="DC5" s="184" t="s">
        <v>297</v>
      </c>
      <c r="DD5" s="183" t="str">
        <f>'Annex 1 - Findings'!$E$18</f>
        <v>Material?</v>
      </c>
      <c r="DE5" s="184" t="s">
        <v>297</v>
      </c>
      <c r="DF5" s="185" t="s">
        <v>297</v>
      </c>
      <c r="DG5" s="185" t="s">
        <v>297</v>
      </c>
      <c r="DH5" s="278"/>
      <c r="DI5" s="278"/>
      <c r="DJ5" s="278"/>
      <c r="DK5" s="278"/>
      <c r="DL5" s="278"/>
      <c r="DM5" s="278"/>
      <c r="DN5" s="278"/>
      <c r="DO5" s="278"/>
      <c r="DP5" s="175">
        <v>1</v>
      </c>
      <c r="DQ5" s="175">
        <v>2</v>
      </c>
      <c r="DR5" s="175">
        <v>3</v>
      </c>
      <c r="DS5" s="175">
        <v>4</v>
      </c>
      <c r="DT5" s="175">
        <v>5</v>
      </c>
      <c r="DU5" s="175">
        <v>6</v>
      </c>
      <c r="DV5" s="175">
        <v>7</v>
      </c>
      <c r="DW5" s="175">
        <v>8</v>
      </c>
      <c r="DX5" s="175">
        <v>9</v>
      </c>
      <c r="DY5" s="175">
        <v>10</v>
      </c>
      <c r="DZ5" s="164"/>
      <c r="EA5" s="279"/>
      <c r="EB5" s="279"/>
      <c r="EC5" s="279"/>
      <c r="ED5" s="279"/>
      <c r="EE5" s="279"/>
      <c r="EF5" s="279"/>
      <c r="EG5" s="279"/>
      <c r="EH5" s="164"/>
      <c r="EI5" s="164"/>
      <c r="EJ5" s="164"/>
      <c r="EK5" s="164"/>
      <c r="EL5" s="164"/>
      <c r="EM5" s="164"/>
      <c r="EN5" s="164"/>
      <c r="EO5" s="164"/>
      <c r="EP5" s="164"/>
      <c r="EQ5" s="164"/>
      <c r="ER5" s="164"/>
      <c r="ES5" s="164"/>
      <c r="ET5" s="164"/>
      <c r="EU5" s="164"/>
      <c r="EW5" s="186"/>
      <c r="EX5" s="186"/>
      <c r="EY5" s="186"/>
      <c r="EZ5" s="109"/>
    </row>
    <row r="6" spans="1:730" s="195" customFormat="1" ht="13.8" thickBot="1" x14ac:dyDescent="0.3">
      <c r="A6" s="187"/>
      <c r="B6" s="188" t="str">
        <f>IF(INDEX('Opinion Statement (Inst)'!$B:$B,B$1)="","",INDEX('Opinion Statement (Inst)'!$B:$B,B$1))</f>
        <v/>
      </c>
      <c r="C6" s="188" t="str">
        <f>IF(INDEX('Opinion Statement (Inst)'!$B:$B,C$1)="","",INDEX('Opinion Statement (Inst)'!$B:$B,C$1))</f>
        <v/>
      </c>
      <c r="D6" s="188" t="str">
        <f>IF(INDEX('Opinion Statement (Inst)'!$B:$B,D$1)="","",INDEX('Opinion Statement (Inst)'!$B:$B,D$1))</f>
        <v/>
      </c>
      <c r="E6" s="188" t="str">
        <f>IF(INDEX('Opinion Statement (Inst)'!$B:$B,E$1)="","",INDEX('Opinion Statement (Inst)'!$B:$B,E$1))</f>
        <v>-- Select --</v>
      </c>
      <c r="F6" s="189" t="str">
        <f>IF(INDEX('Opinion Statement (Inst)'!$B:$B,F$1)="","",INDEX('Opinion Statement (Inst)'!$B:$B,F$1))</f>
        <v/>
      </c>
      <c r="G6" s="188" t="str">
        <f>IF(INDEX('Opinion Statement (Inst)'!$B:$B,G$1)="","",INDEX('Opinion Statement (Inst)'!$B:$B,G$1))</f>
        <v/>
      </c>
      <c r="H6" s="188" t="str">
        <f>IF(INDEX('Opinion Statement (Inst)'!$B:$B,H$1)="","",INDEX('Opinion Statement (Inst)'!$B:$B,H$1))</f>
        <v>-- Select --</v>
      </c>
      <c r="I6" s="188" t="str">
        <f>IF(INDEX('Opinion Statement (Inst)'!$B:$B,I$1)="","",INDEX('Opinion Statement (Inst)'!$B:$B,I$1))</f>
        <v/>
      </c>
      <c r="J6" s="190" t="str">
        <f>IF(INDEX('Opinion Statement (Inst)'!$B:$B,J$1)="","",INDEX('Opinion Statement (Inst)'!$B:$B,J$1))</f>
        <v>-- Select --</v>
      </c>
      <c r="K6" s="283" t="str">
        <f>IF(INDEX('Opinion Statement (Inst)'!$A:$A,K$1+K2)="","",INDEX('Opinion Statement (Inst)'!$A:$A,K$1+K2))</f>
        <v>-- Select --</v>
      </c>
      <c r="L6" s="284" t="str">
        <f>IF(INDEX('Opinion Statement (Inst)'!$B:$B,L$1+L2)="","",INDEX('Opinion Statement (Inst)'!$B:$B,L$1+L2))</f>
        <v/>
      </c>
      <c r="M6" s="284" t="str">
        <f>IF(INDEX('Opinion Statement (Inst)'!$C:$C,M$1+M2)="","",INDEX('Opinion Statement (Inst)'!$C:$C,M$1+M2))</f>
        <v>-- Select --</v>
      </c>
      <c r="N6" s="285" t="str">
        <f>IF(INDEX('Opinion Statement (Inst)'!$E:$E,N$1+N2)="","",INDEX('Opinion Statement (Inst)'!$E:$E,N$1+N2))</f>
        <v>-- Select --</v>
      </c>
      <c r="O6" s="283" t="str">
        <f>IF(INDEX('Opinion Statement (Inst)'!$A:$A,O$1+O2)="","",INDEX('Opinion Statement (Inst)'!$A:$A,O$1+O2))</f>
        <v>-- Select --</v>
      </c>
      <c r="P6" s="284" t="str">
        <f>IF(INDEX('Opinion Statement (Inst)'!$B:$B,P$1+P2)="","",INDEX('Opinion Statement (Inst)'!$B:$B,P$1+P2))</f>
        <v/>
      </c>
      <c r="Q6" s="284" t="str">
        <f>IF(INDEX('Opinion Statement (Inst)'!$C:$C,Q$1+Q2)="","",INDEX('Opinion Statement (Inst)'!$C:$C,Q$1+Q2))</f>
        <v>-- Select --</v>
      </c>
      <c r="R6" s="285" t="str">
        <f>IF(INDEX('Opinion Statement (Inst)'!$E:$E,R$1+R2)="","",INDEX('Opinion Statement (Inst)'!$E:$E,R$1+R2))</f>
        <v>-- Select --</v>
      </c>
      <c r="S6" s="283" t="str">
        <f>IF(INDEX('Opinion Statement (Inst)'!$A:$A,S$1+S2)="","",INDEX('Opinion Statement (Inst)'!$A:$A,S$1+S2))</f>
        <v>-- Select --</v>
      </c>
      <c r="T6" s="284" t="str">
        <f>IF(INDEX('Opinion Statement (Inst)'!$B:$B,T$1+T2)="","",INDEX('Opinion Statement (Inst)'!$B:$B,T$1+T2))</f>
        <v/>
      </c>
      <c r="U6" s="284" t="str">
        <f>IF(INDEX('Opinion Statement (Inst)'!$C:$C,U$1+U2)="","",INDEX('Opinion Statement (Inst)'!$C:$C,U$1+U2))</f>
        <v>-- Select --</v>
      </c>
      <c r="V6" s="285" t="str">
        <f>IF(INDEX('Opinion Statement (Inst)'!$E:$E,V$1+V2)="","",INDEX('Opinion Statement (Inst)'!$E:$E,V$1+V2))</f>
        <v>-- Select --</v>
      </c>
      <c r="W6" s="283" t="str">
        <f>IF(INDEX('Opinion Statement (Inst)'!$A:$A,W$1+W2)="","",INDEX('Opinion Statement (Inst)'!$A:$A,W$1+W2))</f>
        <v>-- Select --</v>
      </c>
      <c r="X6" s="284" t="str">
        <f>IF(INDEX('Opinion Statement (Inst)'!$B:$B,X$1+X2)="","",INDEX('Opinion Statement (Inst)'!$B:$B,X$1+X2))</f>
        <v/>
      </c>
      <c r="Y6" s="284" t="str">
        <f>IF(INDEX('Opinion Statement (Inst)'!$C:$C,Y$1+Y2)="","",INDEX('Opinion Statement (Inst)'!$C:$C,Y$1+Y2))</f>
        <v>-- Select --</v>
      </c>
      <c r="Z6" s="285" t="str">
        <f>IF(INDEX('Opinion Statement (Inst)'!$E:$E,Z$1+Z2)="","",INDEX('Opinion Statement (Inst)'!$E:$E,Z$1+Z2))</f>
        <v>-- Select --</v>
      </c>
      <c r="AA6" s="283" t="str">
        <f>IF(INDEX('Opinion Statement (Inst)'!$A:$A,AA$1+AA2)="","",INDEX('Opinion Statement (Inst)'!$A:$A,AA$1+AA2))</f>
        <v>-- Select --</v>
      </c>
      <c r="AB6" s="284" t="str">
        <f>IF(INDEX('Opinion Statement (Inst)'!$B:$B,AB$1+AB2)="","",INDEX('Opinion Statement (Inst)'!$B:$B,AB$1+AB2))</f>
        <v/>
      </c>
      <c r="AC6" s="284" t="str">
        <f>IF(INDEX('Opinion Statement (Inst)'!$C:$C,AC$1+AC2)="","",INDEX('Opinion Statement (Inst)'!$C:$C,AC$1+AC2))</f>
        <v>-- Select --</v>
      </c>
      <c r="AD6" s="285" t="str">
        <f>IF(INDEX('Opinion Statement (Inst)'!$E:$E,AD$1+AD2)="","",INDEX('Opinion Statement (Inst)'!$E:$E,AD$1+AD2))</f>
        <v>-- Select --</v>
      </c>
      <c r="AE6" s="283" t="str">
        <f>IF(INDEX('Opinion Statement (Inst)'!$A:$A,AE$1+AE2)="","",INDEX('Opinion Statement (Inst)'!$A:$A,AE$1+AE2))</f>
        <v>-- Select --</v>
      </c>
      <c r="AF6" s="284" t="str">
        <f>IF(INDEX('Opinion Statement (Inst)'!$B:$B,AF$1+AF2)="","",INDEX('Opinion Statement (Inst)'!$B:$B,AF$1+AF2))</f>
        <v/>
      </c>
      <c r="AG6" s="284" t="str">
        <f>IF(INDEX('Opinion Statement (Inst)'!$C:$C,AG$1+AG2)="","",INDEX('Opinion Statement (Inst)'!$C:$C,AG$1+AG2))</f>
        <v>-- Select --</v>
      </c>
      <c r="AH6" s="285" t="str">
        <f>IF(INDEX('Opinion Statement (Inst)'!$E:$E,AH$1+AH2)="","",INDEX('Opinion Statement (Inst)'!$E:$E,AH$1+AH2))</f>
        <v>-- Select --</v>
      </c>
      <c r="AI6" s="283" t="str">
        <f>IF(INDEX('Opinion Statement (Inst)'!$A:$A,AI$1+AI2)="","",INDEX('Opinion Statement (Inst)'!$A:$A,AI$1+AI2))</f>
        <v>-- Select --</v>
      </c>
      <c r="AJ6" s="284" t="str">
        <f>IF(INDEX('Opinion Statement (Inst)'!$B:$B,AJ$1+AJ2)="","",INDEX('Opinion Statement (Inst)'!$B:$B,AJ$1+AJ2))</f>
        <v/>
      </c>
      <c r="AK6" s="284" t="str">
        <f>IF(INDEX('Opinion Statement (Inst)'!$C:$C,AK$1+AK2)="","",INDEX('Opinion Statement (Inst)'!$C:$C,AK$1+AK2))</f>
        <v>-- Select --</v>
      </c>
      <c r="AL6" s="285" t="str">
        <f>IF(INDEX('Opinion Statement (Inst)'!$E:$E,AL$1+AL2)="","",INDEX('Opinion Statement (Inst)'!$E:$E,AL$1+AL2))</f>
        <v>-- Select --</v>
      </c>
      <c r="AM6" s="283" t="str">
        <f>IF(INDEX('Opinion Statement (Inst)'!$A:$A,AM$1+AM2)="","",INDEX('Opinion Statement (Inst)'!$A:$A,AM$1+AM2))</f>
        <v>-- Select --</v>
      </c>
      <c r="AN6" s="284" t="str">
        <f>IF(INDEX('Opinion Statement (Inst)'!$B:$B,AN$1+AN2)="","",INDEX('Opinion Statement (Inst)'!$B:$B,AN$1+AN2))</f>
        <v/>
      </c>
      <c r="AO6" s="284" t="str">
        <f>IF(INDEX('Opinion Statement (Inst)'!$C:$C,AO$1+AO2)="","",INDEX('Opinion Statement (Inst)'!$C:$C,AO$1+AO2))</f>
        <v>-- Select --</v>
      </c>
      <c r="AP6" s="284" t="str">
        <f>IF(INDEX('Opinion Statement (Inst)'!$D:$D,AP$1+AP2)="","",INDEX('Opinion Statement (Inst)'!$D:$D,AP$1+AP2))</f>
        <v/>
      </c>
      <c r="AQ6" s="285" t="str">
        <f>IF(INDEX('Opinion Statement (Inst)'!$E:$E,AQ$1+AQ2)="","",INDEX('Opinion Statement (Inst)'!$E:$E,AQ$1+AQ2))</f>
        <v>-- Select --</v>
      </c>
      <c r="AR6" s="283" t="str">
        <f>IF(INDEX('Opinion Statement (Inst)'!$A:$A,AR$1+AR2)="","",INDEX('Opinion Statement (Inst)'!$A:$A,AR$1+AR2))</f>
        <v>-- Select --</v>
      </c>
      <c r="AS6" s="284" t="str">
        <f>IF(INDEX('Opinion Statement (Inst)'!$B:$B,AS$1+AS2)="","",INDEX('Opinion Statement (Inst)'!$B:$B,AS$1+AS2))</f>
        <v/>
      </c>
      <c r="AT6" s="284" t="str">
        <f>IF(INDEX('Opinion Statement (Inst)'!$C:$C,AT$1+AT2)="","",INDEX('Opinion Statement (Inst)'!$C:$C,AT$1+AT2))</f>
        <v>-- Select --</v>
      </c>
      <c r="AU6" s="285" t="str">
        <f>IF(INDEX('Opinion Statement (Inst)'!$E:$E,AU$1+AU2)="","",INDEX('Opinion Statement (Inst)'!$E:$E,AU$1+AU2))</f>
        <v>-- Select --</v>
      </c>
      <c r="AV6" s="283" t="str">
        <f>IF(INDEX('Opinion Statement (Inst)'!$A:$A,AV$1+AV2)="","",INDEX('Opinion Statement (Inst)'!$A:$A,AV$1+AV2))</f>
        <v>-- Select --</v>
      </c>
      <c r="AW6" s="284" t="str">
        <f>IF(INDEX('Opinion Statement (Inst)'!$B:$B,AW$1+AW2)="","",INDEX('Opinion Statement (Inst)'!$B:$B,AW$1+AW2))</f>
        <v/>
      </c>
      <c r="AX6" s="284" t="str">
        <f>IF(INDEX('Opinion Statement (Inst)'!$C:$C,AX$1+AX2)="","",INDEX('Opinion Statement (Inst)'!$C:$C,AX$1+AX2))</f>
        <v>-- Select --</v>
      </c>
      <c r="AY6" s="285" t="str">
        <f>IF(INDEX('Opinion Statement (Inst)'!$E:$E,AY$1+AY2)="","",INDEX('Opinion Statement (Inst)'!$E:$E,AY$1+AY2))</f>
        <v>-- Select --</v>
      </c>
      <c r="AZ6" s="283">
        <f>IF(INDEX('Opinion Statement (Inst)'!$B:$B,AZ$1+AZ$2)="","",INDEX('Opinion Statement (Inst)'!$B:$B,AZ$1+AZ$2))</f>
        <v>1</v>
      </c>
      <c r="BA6" s="284">
        <f>IF(INDEX('Opinion Statement (Inst)'!$C:$C,BA$1+BA$2)="","",INDEX('Opinion Statement (Inst)'!$C:$C,BA$1+BA$2))</f>
        <v>1</v>
      </c>
      <c r="BB6" s="283">
        <f>IF(INDEX('Opinion Statement (Inst)'!$B:$B,BB$1+BB$2)="","",INDEX('Opinion Statement (Inst)'!$B:$B,BB$1+BB$2))</f>
        <v>2</v>
      </c>
      <c r="BC6" s="284">
        <f>IF(INDEX('Opinion Statement (Inst)'!$C:$C,BC$1+BC$2)="","",INDEX('Opinion Statement (Inst)'!$C:$C,BC$1+BC$2))</f>
        <v>2</v>
      </c>
      <c r="BD6" s="283">
        <f>IF(INDEX('Opinion Statement (Inst)'!$B:$B,BD$1+BD$2)="","",INDEX('Opinion Statement (Inst)'!$B:$B,BD$1+BD$2))</f>
        <v>3</v>
      </c>
      <c r="BE6" s="284">
        <f>IF(INDEX('Opinion Statement (Inst)'!$C:$C,BE$1+BE$2)="","",INDEX('Opinion Statement (Inst)'!$C:$C,BE$1+BE$2))</f>
        <v>3</v>
      </c>
      <c r="BF6" s="283">
        <f>IF(INDEX('Opinion Statement (Inst)'!$B:$B,BF$1+BF$2)="","",INDEX('Opinion Statement (Inst)'!$B:$B,BF$1+BF$2))</f>
        <v>4</v>
      </c>
      <c r="BG6" s="284">
        <f>IF(INDEX('Opinion Statement (Inst)'!$C:$C,BG$1+BG$2)="","",INDEX('Opinion Statement (Inst)'!$C:$C,BG$1+BG$2))</f>
        <v>4</v>
      </c>
      <c r="BH6" s="283">
        <f>IF(INDEX('Opinion Statement (Inst)'!$B:$B,BH$1+BH$2)="","",INDEX('Opinion Statement (Inst)'!$B:$B,BH$1+BH$2))</f>
        <v>5</v>
      </c>
      <c r="BI6" s="284">
        <f>IF(INDEX('Opinion Statement (Inst)'!$C:$C,BI$1+BI$2)="","",INDEX('Opinion Statement (Inst)'!$C:$C,BI$1+BI$2))</f>
        <v>5</v>
      </c>
      <c r="BJ6" s="191" t="str">
        <f>IF(INDEX('Opinion Statement (Inst)'!$B:$B,BJ$1)="","",INDEX('Opinion Statement (Inst)'!$B:$B,BJ$1))</f>
        <v>-- Select --</v>
      </c>
      <c r="BK6" s="191" t="str">
        <f>IF(INDEX('Opinion Statement (Inst)'!$B:$B,BK$1)="","",INDEX('Opinion Statement (Inst)'!$B:$B,BK$1))</f>
        <v>-- Select --</v>
      </c>
      <c r="BL6" s="191" t="str">
        <f>IF(INDEX('Opinion Statement (Inst)'!$B:$B,BL$1)="","",INDEX('Opinion Statement (Inst)'!$B:$B,BL$1))</f>
        <v>No</v>
      </c>
      <c r="BM6" s="191" t="str">
        <f>IF(INDEX('Opinion Statement (Inst)'!$B:$B,BM$1)="","",INDEX('Opinion Statement (Inst)'!$B:$B,BM$1))</f>
        <v/>
      </c>
      <c r="BN6" s="191" t="str">
        <f>IF(INDEX('Opinion Statement (Inst)'!$B:$B,BN$1)="","",INDEX('Opinion Statement (Inst)'!$B:$B,BN$1))</f>
        <v/>
      </c>
      <c r="BO6" s="191" t="str">
        <f>IF(INDEX('Opinion Statement (Inst)'!$B:$B,BO$1)="","",INDEX('Opinion Statement (Inst)'!$B:$B,BO$1))</f>
        <v/>
      </c>
      <c r="BP6" s="191" t="str">
        <f>IF(INDEX('Opinion Statement (Inst)'!$B:$B,BP$1)="","",INDEX('Opinion Statement (Inst)'!$B:$B,BP$1))</f>
        <v/>
      </c>
      <c r="BQ6" s="191" t="str">
        <f>IF(INDEX('Opinion Statement (Inst)'!$B:$B,BQ$1)="","",INDEX('Opinion Statement (Inst)'!$B:$B,BQ$1))</f>
        <v/>
      </c>
      <c r="BR6" s="191" t="str">
        <f>IF(INDEX('Opinion Statement (Inst)'!$B:$B,BR$1)="","",INDEX('Opinion Statement (Inst)'!$B:$B,BR$1))</f>
        <v/>
      </c>
      <c r="BS6" s="191" t="str">
        <f>IF(INDEX('Opinion Statement (Inst)'!$B:$B,BS$1)="","",INDEX('Opinion Statement (Inst)'!$B:$B,BS$1))</f>
        <v/>
      </c>
      <c r="BT6" s="191" t="str">
        <f>IF(INDEX('Opinion Statement (Inst)'!$B:$B,BT$1)="","",INDEX('Opinion Statement (Inst)'!$B:$B,BT$1))</f>
        <v/>
      </c>
      <c r="BU6" s="191" t="str">
        <f>IF(INDEX('Opinion Statement (Inst)'!$B:$B,BU$1)="","",INDEX('Opinion Statement (Inst)'!$B:$B,BU$1))</f>
        <v/>
      </c>
      <c r="BV6" s="191" t="str">
        <f>IF(INDEX('Opinion Statement (Inst)'!$B:$B,BV$1)="","",INDEX('Opinion Statement (Inst)'!$B:$B,BV$1))</f>
        <v/>
      </c>
      <c r="BW6" s="191" t="str">
        <f>IF(INDEX('Opinion Statement (Inst)'!$B:$B,BW$1)="","",INDEX('Opinion Statement (Inst)'!$B:$B,BW$1))</f>
        <v/>
      </c>
      <c r="BX6" s="191" t="str">
        <f>IF(INDEX('Opinion Statement (Inst)'!$B:$B,BX$1)="","",INDEX('Opinion Statement (Inst)'!$B:$B,BX$1))</f>
        <v/>
      </c>
      <c r="BY6" s="191" t="str">
        <f>IF(INDEX('Opinion Statement (Inst)'!$B:$B,BY$1)="","",INDEX('Opinion Statement (Inst)'!$B:$B,BY$1))</f>
        <v/>
      </c>
      <c r="BZ6" s="191" t="str">
        <f>IF(INDEX('Opinion Statement (Inst)'!$B:$B,BZ$1)="","",INDEX('Opinion Statement (Inst)'!$B:$B,BZ$1))</f>
        <v/>
      </c>
      <c r="CA6" s="191" t="str">
        <f>IF(INDEX('Opinion Statement (Inst)'!$B:$B,CA$1)="","",INDEX('Opinion Statement (Inst)'!$B:$B,CA$1))</f>
        <v/>
      </c>
      <c r="CB6" s="191" t="str">
        <f>IF(INDEX('Opinion Statement (Inst)'!$B:$B,CB$1)="","",INDEX('Opinion Statement (Inst)'!$B:$B,CB$1))</f>
        <v/>
      </c>
      <c r="CC6" s="191" t="str">
        <f>IF(INDEX('Opinion Statement (Inst)'!$B:$B,CC$1)="","",INDEX('Opinion Statement (Inst)'!$B:$B,CC$1))</f>
        <v/>
      </c>
      <c r="CD6" s="191" t="str">
        <f>IF(INDEX('Opinion Statement (Inst)'!$B:$B,CD$1)="","",INDEX('Opinion Statement (Inst)'!$B:$B,CD$1))</f>
        <v/>
      </c>
      <c r="CE6" s="191" t="str">
        <f>IF(INDEX('Opinion Statement (Inst)'!$B:$B,CE$1+1)="","",INDEX('Opinion Statement (Inst)'!$B:$B,CE$1+1))</f>
        <v/>
      </c>
      <c r="CF6" s="191" t="str">
        <f>IF(INDEX('Opinion Statement (Inst)'!$B:$B,CF$1)="","",INDEX('Opinion Statement (Inst)'!$B:$B,CF$1))</f>
        <v/>
      </c>
      <c r="CG6" s="191" t="str">
        <f>IF(INDEX('Opinion Statement (Inst)'!$B:$B,CG$1+1)="","",INDEX('Opinion Statement (Inst)'!$B:$B,CG$1+1))</f>
        <v/>
      </c>
      <c r="CH6" s="191" t="str">
        <f>IF(INDEX('Opinion Statement (Inst)'!$B:$B,CH$1)="","",INDEX('Opinion Statement (Inst)'!$B:$B,CH$1))</f>
        <v/>
      </c>
      <c r="CI6" s="191" t="str">
        <f>IF(INDEX('Opinion Statement (Inst)'!$B:$B,CI$1+1)="","",INDEX('Opinion Statement (Inst)'!$B:$B,CI$1+1))</f>
        <v/>
      </c>
      <c r="CJ6" s="191" t="str">
        <f>IF(INDEX('Opinion Statement (Inst)'!$B:$B,CJ$1)="","",INDEX('Opinion Statement (Inst)'!$B:$B,CJ$1))</f>
        <v/>
      </c>
      <c r="CK6" s="191" t="str">
        <f>IF(INDEX('Opinion Statement (Inst)'!$B:$B,CK$1)="","",INDEX('Opinion Statement (Inst)'!$B:$B,CK$1))</f>
        <v/>
      </c>
      <c r="CL6" s="191" t="str">
        <f>IF(INDEX('Opinion Statement (Inst)'!$B:$B,CL$1)="","",INDEX('Opinion Statement (Inst)'!$B:$B,CL$1))</f>
        <v/>
      </c>
      <c r="CM6" s="191" t="str">
        <f>IF(INDEX('Opinion Statement (Inst)'!$B:$B,CM$1+1)="","",INDEX('Opinion Statement (Inst)'!$B:$B,CM$1+1))</f>
        <v/>
      </c>
      <c r="CN6" s="191" t="str">
        <f>IF(INDEX('Opinion Statement (Inst)'!$B:$B,CN$1)="","",INDEX('Opinion Statement (Inst)'!$B:$B,CN$1))</f>
        <v/>
      </c>
      <c r="CO6" s="191" t="str">
        <f>IF(INDEX('Opinion Statement (Inst)'!$B:$B,CO$1)="","",INDEX('Opinion Statement (Inst)'!$B:$B,CO$1))</f>
        <v/>
      </c>
      <c r="CP6" s="191" t="str">
        <f>IF(INDEX('Opinion Statement (Inst)'!$B:$B,CP$1+1)="","",INDEX('Opinion Statement (Inst)'!$B:$B,CP$1+1))</f>
        <v/>
      </c>
      <c r="CQ6" s="191" t="str">
        <f>IF(INDEX('Opinion Statement (Inst)'!$B:$B,CQ$1)="","",INDEX('Opinion Statement (Inst)'!$B:$B,CQ$1))</f>
        <v/>
      </c>
      <c r="CR6" s="191" t="str">
        <f>IF(INDEX('Opinion Statement (Inst)'!$B:$B,CR$1+1)="","",INDEX('Opinion Statement (Inst)'!$B:$B,CR$1+1))</f>
        <v/>
      </c>
      <c r="CS6" s="191" t="str">
        <f>IF(INDEX('Opinion Statement (Inst)'!$B:$B,CS$1)="","",INDEX('Opinion Statement (Inst)'!$B:$B,CS$1))</f>
        <v/>
      </c>
      <c r="CT6" s="191" t="str">
        <f>IF(INDEX('Opinion Statement (Inst)'!$B:$B,CT$1+1)="","",INDEX('Opinion Statement (Inst)'!$B:$B,CT$1+1))</f>
        <v/>
      </c>
      <c r="CU6" s="191" t="str">
        <f>IF(INDEX('Opinion Statement (Inst)'!$B:$B,CU$1)="","",INDEX('Opinion Statement (Inst)'!$B:$B,CU$1))</f>
        <v/>
      </c>
      <c r="CV6" s="191" t="str">
        <f>IF(INDEX('Opinion Statement (Inst)'!$B:$B,CV$1+1)="","",INDEX('Opinion Statement (Inst)'!$B:$B,CV$1+1))</f>
        <v/>
      </c>
      <c r="CW6" s="191" t="str">
        <f>IF(INDEX('Opinion Statement (Inst)'!$B:$B,CW$1)="","",INDEX('Opinion Statement (Inst)'!$B:$B,CW$1))</f>
        <v/>
      </c>
      <c r="CX6" s="191" t="str">
        <f>IF(INDEX('Opinion Statement (Inst)'!$B:$B,CX$1+1)="","",INDEX('Opinion Statement (Inst)'!$B:$B,CX$1+1))</f>
        <v/>
      </c>
      <c r="CY6" s="192">
        <f>COUNTA($F$27:$F$36)-COUNTIF($F$27:$F$36,"")</f>
        <v>0</v>
      </c>
      <c r="CZ6" s="193">
        <f>COUNTIF($G$27:$G$36,EUConstYes)</f>
        <v>0</v>
      </c>
      <c r="DA6" s="112">
        <f>COUNTA($I$27:$I$36)-COUNTIF($I$27:$I$36,"")</f>
        <v>0</v>
      </c>
      <c r="DB6" s="193">
        <f>COUNTIF($J$27:$J$36,EUConstYes)</f>
        <v>0</v>
      </c>
      <c r="DC6" s="112">
        <f>COUNTA($L$27:$L$36)-COUNTIF($L$27:$L$36,"")</f>
        <v>0</v>
      </c>
      <c r="DD6" s="193">
        <f>COUNTIF($M$27:$M$36,EUConstYes)</f>
        <v>0</v>
      </c>
      <c r="DE6" s="112">
        <f>COUNTA($O$27:$O$36)-COUNTIF($O$27:$O$36,"")</f>
        <v>0</v>
      </c>
      <c r="DF6" s="194">
        <f>COUNTA($Q$27:$Q$36)-COUNTIF($O$27:$O$36,"")</f>
        <v>0</v>
      </c>
      <c r="DG6" s="112">
        <f>COUNTA($T$27:$T$36)-COUNTIF($T$27:$T$36,"")</f>
        <v>0</v>
      </c>
      <c r="DH6" s="191" t="str">
        <f>IF(INDEX('Opinion Statement (Inst)'!$B:$B,DH$1)="","",INDEX('Opinion Statement (Inst)'!$B:$B,DH$1))</f>
        <v>No</v>
      </c>
      <c r="DI6" s="191" t="str">
        <f>IF(INDEX('Opinion Statement (Inst)'!$B:$B,DI$1)="","",INDEX('Opinion Statement (Inst)'!$B:$B,DI$1))</f>
        <v/>
      </c>
      <c r="DJ6" s="191" t="str">
        <f>IF(INDEX('Opinion Statement (Inst)'!$B:$B,DJ$1)="","",INDEX('Opinion Statement (Inst)'!$B:$B,DJ$1))</f>
        <v/>
      </c>
      <c r="DK6" s="191" t="str">
        <f>IF(INDEX('Opinion Statement (Inst)'!$B:$B,DK$1)="","",INDEX('Opinion Statement (Inst)'!$B:$B,DK$1))</f>
        <v/>
      </c>
      <c r="DL6" s="191" t="str">
        <f>IF(INDEX('Opinion Statement (Inst)'!$B:$B,DL$1)="","",INDEX('Opinion Statement (Inst)'!$B:$B,DL$1))</f>
        <v/>
      </c>
      <c r="DM6" s="191" t="str">
        <f>IF(INDEX('Opinion Statement (Inst)'!$B:$B,DM$1)="","",INDEX('Opinion Statement (Inst)'!$B:$B,DM$1))</f>
        <v/>
      </c>
      <c r="DN6" s="191" t="str">
        <f>IF(INDEX('Opinion Statement (Inst)'!$B:$B,DN$1)="","",INDEX('Opinion Statement (Inst)'!$B:$B,DN$1))</f>
        <v>We have conducted a verification of the data used to demonstrate whether milestones and targets have been achieved as reported by the above Operator in its Report as referenced above.  On the basis of the verification work undertaken (see Annex 2) these data are fairly stated. 
We also confirm that the milestones and targets listed in the Climate-Neutrality plan and the Climate-Neutrality report are consistent and that these have been achieved for the reporting period.</v>
      </c>
      <c r="DO6" s="191" t="str">
        <f>IF(INDEX('Opinion Statement (Inst)'!$B:$B,DO$1)="","",INDEX('Opinion Statement (Inst)'!$B:$B,DO$1))</f>
        <v>We have conducted a verification of the data used to demonstrate whether milestones and targets have been achieved as reported by the above Operator in its Report as referenced above. On the basis of the verification work undertaken (see Annex 2) these data are fairly stated, with the exception of the points listed below.
We also confirm that the milestones and targets listed in the Climate-Neutrality plan and the Climate-Neutrality report are consistent and that these have been achieved for the reporting period.</v>
      </c>
      <c r="DP6" s="188" t="str">
        <f>IF(INDEX('Opinion Statement (Inst)'!$B:$B,DP$1)="","",INDEX('Opinion Statement (Inst)'!$B:$B,DP$1))</f>
        <v>1.</v>
      </c>
      <c r="DQ6" s="188">
        <f>IF(INDEX('Opinion Statement (Inst)'!$B:$B,DQ$1)="","",INDEX('Opinion Statement (Inst)'!$B:$B,DQ$1))</f>
        <v>2</v>
      </c>
      <c r="DR6" s="188" t="str">
        <f>IF(INDEX('Opinion Statement (Inst)'!$B:$B,DR$1)="","",INDEX('Opinion Statement (Inst)'!$B:$B,DR$1))</f>
        <v>3.</v>
      </c>
      <c r="DS6" s="188" t="str">
        <f>IF(INDEX('Opinion Statement (Inst)'!$B:$B,DS$1)="","",INDEX('Opinion Statement (Inst)'!$B:$B,DS$1))</f>
        <v/>
      </c>
      <c r="DT6" s="188" t="str">
        <f>IF(INDEX('Opinion Statement (Inst)'!$B:$B,DT$1)="","",INDEX('Opinion Statement (Inst)'!$B:$B,DT$1))</f>
        <v/>
      </c>
      <c r="DU6" s="188" t="str">
        <f>IF(INDEX('Opinion Statement (Inst)'!$B:$B,DU$1)="","",INDEX('Opinion Statement (Inst)'!$B:$B,DU$1))</f>
        <v/>
      </c>
      <c r="DV6" s="188" t="str">
        <f>IF(INDEX('Opinion Statement (Inst)'!$B:$B,DV$1)="","",INDEX('Opinion Statement (Inst)'!$B:$B,DV$1))</f>
        <v/>
      </c>
      <c r="DW6" s="188" t="str">
        <f>IF(INDEX('Opinion Statement (Inst)'!$B:$B,DW$1)="","",INDEX('Opinion Statement (Inst)'!$B:$B,DW$1))</f>
        <v/>
      </c>
      <c r="DX6" s="188" t="str">
        <f>IF(INDEX('Opinion Statement (Inst)'!$B:$B,DX$1)="","",INDEX('Opinion Statement (Inst)'!$B:$B,DX$1))</f>
        <v/>
      </c>
      <c r="DY6" s="188" t="str">
        <f>IF(INDEX('Opinion Statement (Inst)'!$B:$B,DY$1)="","",INDEX('Opinion Statement (Inst)'!$B:$B,DY$1))</f>
        <v/>
      </c>
      <c r="DZ6" s="188" t="str">
        <f>IF(INDEX('Opinion Statement (Inst)'!$B:$B,DZ$1)="","",INDEX('Opinion Statement (Inst)'!$B:$B,DZ$1))</f>
        <v>We have conducted a verification of the data used to demonstrate whether milestones and targets have been achieved as reported by the above Operator in its Report as referenced above.  On the basis of the verification work undertaken (see Annex 2) these data CANNOT be verified as free from material misstatement due to to the reasons listed below; and/or 
one or more of the milestones or targets listed in the climate-neutrality plan and the climate-neutrality report for the reporting period have NOT been achieved.</v>
      </c>
      <c r="EA6" s="188" t="str">
        <f>IF(INDEX('Opinion Statement (Inst)'!$B:$B,EA$1)="","",INDEX('Opinion Statement (Inst)'!$B:$B,EA$1))</f>
        <v>•  uncorrected material misstatement (individual or in aggregate).</v>
      </c>
      <c r="EB6" s="188" t="str">
        <f>IF(INDEX('Opinion Statement (Inst)'!$B:$B,EB$1)="","",INDEX('Opinion Statement (Inst)'!$B:$B,EB$1))</f>
        <v>•  uncorrected material non-conformity (individual or in aggregate) meaning there was insufficient clarity to reach a conclusion with reasonable assurance.</v>
      </c>
      <c r="EC6" s="188" t="str">
        <f>IF(INDEX('Opinion Statement (Inst)'!$B:$B,EC$1)="","",INDEX('Opinion Statement (Inst)'!$B:$B,EC$1))</f>
        <v>•  material non-compliance with the FAR, the ALC or Regulaion 2023/2441 meaning there was insufficient clarity to reach a conclusion with reasonable assurance.</v>
      </c>
      <c r="ED6" s="188" t="str">
        <f>IF(INDEX('Opinion Statement (Inst)'!$B:$B,ED$1)="","",INDEX('Opinion Statement (Inst)'!$B:$B,ED$1))</f>
        <v>•  the scope of the verification was too limited due to:</v>
      </c>
      <c r="EE6" s="188" t="str">
        <f>IF(INDEX('Opinion Statement (Inst)'!$B:$B,EE$1)="","",INDEX('Opinion Statement (Inst)'!$B:$B,EE$1))</f>
        <v>- omissions or limitations in the data or information made available for verification such that insufficient evidence could be obtained to assess the report to a reasonable level of assurance or to conduct the verification</v>
      </c>
      <c r="EF6" s="188" t="str">
        <f>IF(INDEX('Opinion Statement (Inst)'!$B:$B,EF$1)="","",INDEX('Opinion Statement (Inst)'!$B:$B,EF$1))</f>
        <v>- the Climate-Neutrality Plan does not providing sufficient scope or clarity to reach a verification conclusion</v>
      </c>
      <c r="EG6" s="188" t="str">
        <f>IF(INDEX('Opinion Statement (Inst)'!$B:$B,EG$1)="","",INDEX('Opinion Statement (Inst)'!$B:$B,EG$1))</f>
        <v>- the Climate-Neutrality Plan has not been checked or is deemed non-compliant</v>
      </c>
      <c r="EH6" s="188" t="str">
        <f>IF(INDEX('Opinion Statement (Inst)'!$B:$B,EH$1)="","",INDEX('Opinion Statement (Inst)'!$B:$B,EH$1))</f>
        <v/>
      </c>
      <c r="EI6" s="188" t="str">
        <f>IF(INDEX('Opinion Statement (Inst)'!$B:$B,EI$1)="","",INDEX('Opinion Statement (Inst)'!$B:$B,EI$1))</f>
        <v/>
      </c>
      <c r="EJ6" s="188" t="str">
        <f>IF(INDEX('Opinion Statement (Inst)'!$B:$B,EJ$1)="","",INDEX('Opinion Statement (Inst)'!$B:$B,EJ$1))</f>
        <v/>
      </c>
      <c r="EK6" s="188" t="str">
        <f>IF(INDEX('Opinion Statement (Inst)'!$B:$B,EK$1)="","",INDEX('Opinion Statement (Inst)'!$B:$B,EK$1))</f>
        <v/>
      </c>
      <c r="EL6" s="188" t="str">
        <f>IF(INDEX('Opinion Statement (Inst)'!$B:$B,EL$1)="","",INDEX('Opinion Statement (Inst)'!$B:$B,EL$1))</f>
        <v/>
      </c>
      <c r="EM6" s="188" t="str">
        <f>IF(INDEX('Opinion Statement (Inst)'!$B:$B,EM$1)="","",INDEX('Opinion Statement (Inst)'!$B:$B,EM$1))</f>
        <v/>
      </c>
      <c r="EN6" s="188" t="str">
        <f>IF(INDEX('Opinion Statement (Inst)'!$B:$B,EN$1)="","",INDEX('Opinion Statement (Inst)'!$B:$B,EN$1))</f>
        <v/>
      </c>
      <c r="EO6" s="188" t="str">
        <f>IF(INDEX('Opinion Statement (Inst)'!$B:$B,EO$1)="","",INDEX('Opinion Statement (Inst)'!$B:$B,EO$1))</f>
        <v/>
      </c>
      <c r="EP6" s="188" t="str">
        <f>IF(INDEX('Opinion Statement (Inst)'!$B:$B,EP$1)="","",INDEX('Opinion Statement (Inst)'!$B:$B,EP$1))</f>
        <v/>
      </c>
      <c r="EQ6" s="188" t="str">
        <f>IF(INDEX('Opinion Statement (Inst)'!$B:$B,EQ$1)="","",INDEX('Opinion Statement (Inst)'!$B:$B,EQ$1))</f>
        <v/>
      </c>
      <c r="ER6" s="188" t="str">
        <f>IF(INDEX('Opinion Statement (Inst)'!$B:$B,ER$1)="","",INDEX('Opinion Statement (Inst)'!$B:$B,ER$1))</f>
        <v/>
      </c>
      <c r="ES6" s="188" t="str">
        <f>IF(INDEX('Opinion Statement (Inst)'!$B:$B,ES$1)="","",INDEX('Opinion Statement (Inst)'!$B:$B,ES$1))</f>
        <v/>
      </c>
      <c r="ET6" s="188" t="str">
        <f>IF(INDEX('Opinion Statement (Inst)'!$B:$B,ET$1)="","",INDEX('Opinion Statement (Inst)'!$B:$B,ET$1))</f>
        <v/>
      </c>
      <c r="EU6" s="188" t="str">
        <f>IF(INDEX('Opinion Statement (Inst)'!$B:$B,EU$1)="","",INDEX('Opinion Statement (Inst)'!$B:$B,EU$1))</f>
        <v/>
      </c>
      <c r="EW6" s="188" t="str">
        <f>IF(INDEX('Annex 1 - Findings'!$E:$E,EW$1)="","",INDEX('Annex 1 - Findings'!$E:$E,EW$1))</f>
        <v>-- Select --</v>
      </c>
      <c r="EX6" s="188" t="str">
        <f>IF(INDEX('Annex 1 - Findings'!$E:$E,EX$1)="","",INDEX('Annex 1 - Findings'!$E:$E,EX$1))</f>
        <v>-- Select --</v>
      </c>
      <c r="EY6" s="188" t="str">
        <f>IF(INDEX('Annex 1 - Findings'!$E:$E,EY$1)="","",INDEX('Annex 1 - Findings'!$E:$E,EY$1))</f>
        <v>-- Select --</v>
      </c>
      <c r="EZ6" s="188" t="str">
        <f>IF(INDEX('Annex 1 - Findings'!$E:$E,EZ$1)="","",INDEX('Annex 1 - Findings'!$E:$E,EZ$1))</f>
        <v/>
      </c>
    </row>
    <row r="7" spans="1:730" s="195" customFormat="1" x14ac:dyDescent="0.25">
      <c r="A7" s="187"/>
      <c r="F7" s="339"/>
      <c r="DL7" s="340"/>
      <c r="DM7" s="273"/>
      <c r="DN7" s="340"/>
      <c r="DO7" s="273"/>
      <c r="DP7" s="340"/>
      <c r="DQ7" s="273"/>
      <c r="DR7" s="340"/>
      <c r="DS7" s="340"/>
      <c r="DT7" s="340"/>
    </row>
    <row r="8" spans="1:730" s="363" customFormat="1" x14ac:dyDescent="0.25">
      <c r="A8" s="222" t="s">
        <v>360</v>
      </c>
      <c r="B8" s="223">
        <v>11</v>
      </c>
      <c r="C8" s="223">
        <f>B8+1</f>
        <v>12</v>
      </c>
      <c r="D8" s="223">
        <f>C8+1</f>
        <v>13</v>
      </c>
      <c r="E8" s="223">
        <f>D8+1</f>
        <v>14</v>
      </c>
      <c r="F8" s="223">
        <f>E8+1</f>
        <v>15</v>
      </c>
      <c r="G8" s="223">
        <f>F8+4</f>
        <v>19</v>
      </c>
      <c r="H8" s="223">
        <f t="shared" ref="H8" si="26">G8+1</f>
        <v>20</v>
      </c>
      <c r="I8" s="223">
        <v>25</v>
      </c>
      <c r="J8" s="223">
        <f>I8</f>
        <v>25</v>
      </c>
      <c r="K8" s="223">
        <f t="shared" ref="K8:R8" si="27">J8</f>
        <v>25</v>
      </c>
      <c r="L8" s="223">
        <f t="shared" si="27"/>
        <v>25</v>
      </c>
      <c r="M8" s="223">
        <f t="shared" si="27"/>
        <v>25</v>
      </c>
      <c r="N8" s="223">
        <f t="shared" si="27"/>
        <v>25</v>
      </c>
      <c r="O8" s="223">
        <f t="shared" si="27"/>
        <v>25</v>
      </c>
      <c r="P8" s="223">
        <f t="shared" si="27"/>
        <v>25</v>
      </c>
      <c r="Q8" s="223">
        <f t="shared" si="27"/>
        <v>25</v>
      </c>
      <c r="R8" s="223">
        <f t="shared" si="27"/>
        <v>25</v>
      </c>
      <c r="S8" s="223">
        <f t="shared" ref="S8:W8" si="28">R8</f>
        <v>25</v>
      </c>
      <c r="T8" s="223">
        <f t="shared" si="28"/>
        <v>25</v>
      </c>
      <c r="U8" s="223">
        <f t="shared" si="28"/>
        <v>25</v>
      </c>
      <c r="V8" s="223">
        <f t="shared" si="28"/>
        <v>25</v>
      </c>
      <c r="W8" s="223">
        <f t="shared" si="28"/>
        <v>25</v>
      </c>
      <c r="X8" s="223">
        <f t="shared" ref="X8:BF8" si="29">W8</f>
        <v>25</v>
      </c>
      <c r="Y8" s="223">
        <f t="shared" si="29"/>
        <v>25</v>
      </c>
      <c r="Z8" s="223">
        <f t="shared" si="29"/>
        <v>25</v>
      </c>
      <c r="AA8" s="223">
        <f t="shared" si="29"/>
        <v>25</v>
      </c>
      <c r="AB8" s="223">
        <f t="shared" si="29"/>
        <v>25</v>
      </c>
      <c r="AC8" s="223">
        <f t="shared" si="29"/>
        <v>25</v>
      </c>
      <c r="AD8" s="223">
        <f t="shared" si="29"/>
        <v>25</v>
      </c>
      <c r="AE8" s="223">
        <f t="shared" si="29"/>
        <v>25</v>
      </c>
      <c r="AF8" s="223">
        <f t="shared" si="29"/>
        <v>25</v>
      </c>
      <c r="AG8" s="223">
        <f t="shared" si="29"/>
        <v>25</v>
      </c>
      <c r="AH8" s="223">
        <f t="shared" si="29"/>
        <v>25</v>
      </c>
      <c r="AI8" s="223">
        <f t="shared" si="29"/>
        <v>25</v>
      </c>
      <c r="AJ8" s="223">
        <f t="shared" si="29"/>
        <v>25</v>
      </c>
      <c r="AK8" s="223">
        <f t="shared" si="29"/>
        <v>25</v>
      </c>
      <c r="AL8" s="223">
        <f t="shared" si="29"/>
        <v>25</v>
      </c>
      <c r="AM8" s="223">
        <f t="shared" si="29"/>
        <v>25</v>
      </c>
      <c r="AN8" s="223">
        <f t="shared" si="29"/>
        <v>25</v>
      </c>
      <c r="AO8" s="223">
        <f t="shared" si="29"/>
        <v>25</v>
      </c>
      <c r="AP8" s="223">
        <f t="shared" si="29"/>
        <v>25</v>
      </c>
      <c r="AQ8" s="223">
        <f t="shared" si="29"/>
        <v>25</v>
      </c>
      <c r="AR8" s="223">
        <f t="shared" si="29"/>
        <v>25</v>
      </c>
      <c r="AS8" s="223">
        <f t="shared" si="29"/>
        <v>25</v>
      </c>
      <c r="AT8" s="223">
        <f t="shared" si="29"/>
        <v>25</v>
      </c>
      <c r="AU8" s="223">
        <f t="shared" si="29"/>
        <v>25</v>
      </c>
      <c r="AV8" s="223">
        <f t="shared" si="29"/>
        <v>25</v>
      </c>
      <c r="AW8" s="223">
        <f t="shared" si="29"/>
        <v>25</v>
      </c>
      <c r="AX8" s="223">
        <f t="shared" si="29"/>
        <v>25</v>
      </c>
      <c r="AY8" s="223">
        <f t="shared" si="29"/>
        <v>25</v>
      </c>
      <c r="AZ8" s="223">
        <f t="shared" si="29"/>
        <v>25</v>
      </c>
      <c r="BA8" s="223">
        <f t="shared" si="29"/>
        <v>25</v>
      </c>
      <c r="BB8" s="223">
        <f t="shared" si="29"/>
        <v>25</v>
      </c>
      <c r="BC8" s="223">
        <f t="shared" si="29"/>
        <v>25</v>
      </c>
      <c r="BD8" s="223">
        <f t="shared" si="29"/>
        <v>25</v>
      </c>
      <c r="BE8" s="223">
        <f t="shared" si="29"/>
        <v>25</v>
      </c>
      <c r="BF8" s="223">
        <f t="shared" si="29"/>
        <v>25</v>
      </c>
      <c r="BG8" s="223">
        <f>BF8+14</f>
        <v>39</v>
      </c>
      <c r="BH8" s="223">
        <f>BG8+2</f>
        <v>41</v>
      </c>
      <c r="BI8" s="223">
        <f t="shared" ref="BI8:BI9" si="30">BH8</f>
        <v>41</v>
      </c>
      <c r="BJ8" s="223">
        <f>BI8</f>
        <v>41</v>
      </c>
      <c r="BK8" s="223">
        <f>BG8</f>
        <v>39</v>
      </c>
      <c r="BL8" s="223">
        <f>BK8+2</f>
        <v>41</v>
      </c>
      <c r="BM8" s="223">
        <f t="shared" ref="BM8" si="31">BL8</f>
        <v>41</v>
      </c>
      <c r="BN8" s="223">
        <f>BM8</f>
        <v>41</v>
      </c>
      <c r="BO8" s="223">
        <f>BK8</f>
        <v>39</v>
      </c>
      <c r="BP8" s="223">
        <f>BO8+2</f>
        <v>41</v>
      </c>
      <c r="BQ8" s="223">
        <f t="shared" ref="BQ8" si="32">BP8</f>
        <v>41</v>
      </c>
      <c r="BR8" s="223">
        <f>BQ8</f>
        <v>41</v>
      </c>
      <c r="BS8" s="223">
        <f>BO8</f>
        <v>39</v>
      </c>
      <c r="BT8" s="223">
        <f>BS8+2</f>
        <v>41</v>
      </c>
      <c r="BU8" s="223">
        <f t="shared" ref="BU8" si="33">BT8</f>
        <v>41</v>
      </c>
      <c r="BV8" s="223">
        <f>BU8</f>
        <v>41</v>
      </c>
      <c r="BW8" s="223">
        <f>BS8</f>
        <v>39</v>
      </c>
      <c r="BX8" s="223">
        <f>BW8+2</f>
        <v>41</v>
      </c>
      <c r="BY8" s="223">
        <f t="shared" ref="BY8" si="34">BX8</f>
        <v>41</v>
      </c>
      <c r="BZ8" s="223">
        <f>BY8</f>
        <v>41</v>
      </c>
      <c r="CA8" s="223">
        <f>BW8</f>
        <v>39</v>
      </c>
      <c r="CB8" s="223">
        <f>CA8+2</f>
        <v>41</v>
      </c>
      <c r="CC8" s="223">
        <f t="shared" ref="CC8" si="35">CB8</f>
        <v>41</v>
      </c>
      <c r="CD8" s="223">
        <f>CC8</f>
        <v>41</v>
      </c>
      <c r="CE8" s="223">
        <f>CA8</f>
        <v>39</v>
      </c>
      <c r="CF8" s="223">
        <f>CE8+2</f>
        <v>41</v>
      </c>
      <c r="CG8" s="223">
        <f t="shared" ref="CG8" si="36">CF8</f>
        <v>41</v>
      </c>
      <c r="CH8" s="223">
        <f>CG8</f>
        <v>41</v>
      </c>
      <c r="CI8" s="223">
        <f>CE8</f>
        <v>39</v>
      </c>
      <c r="CJ8" s="223">
        <f>CI8+2</f>
        <v>41</v>
      </c>
      <c r="CK8" s="223">
        <f t="shared" ref="CK8" si="37">CJ8</f>
        <v>41</v>
      </c>
      <c r="CL8" s="223">
        <f>CK8</f>
        <v>41</v>
      </c>
      <c r="CM8" s="223">
        <f>CI8</f>
        <v>39</v>
      </c>
      <c r="CN8" s="223">
        <f>CM8+2</f>
        <v>41</v>
      </c>
      <c r="CO8" s="223">
        <f t="shared" ref="CO8" si="38">CN8</f>
        <v>41</v>
      </c>
      <c r="CP8" s="223">
        <f>CO8</f>
        <v>41</v>
      </c>
      <c r="CQ8" s="223">
        <f>CM8</f>
        <v>39</v>
      </c>
      <c r="CR8" s="223">
        <f>CQ8+2</f>
        <v>41</v>
      </c>
      <c r="CS8" s="223">
        <f t="shared" ref="CS8" si="39">CR8</f>
        <v>41</v>
      </c>
      <c r="CT8" s="223">
        <f>CS8</f>
        <v>41</v>
      </c>
      <c r="CU8" s="223">
        <f>CQ8</f>
        <v>39</v>
      </c>
      <c r="CV8" s="223">
        <f>CU8</f>
        <v>39</v>
      </c>
      <c r="CW8" s="223">
        <f t="shared" ref="CW8:DD8" si="40">CV8</f>
        <v>39</v>
      </c>
      <c r="CX8" s="223">
        <f t="shared" si="40"/>
        <v>39</v>
      </c>
      <c r="CY8" s="223">
        <f t="shared" si="40"/>
        <v>39</v>
      </c>
      <c r="CZ8" s="223">
        <f t="shared" si="40"/>
        <v>39</v>
      </c>
      <c r="DA8" s="223">
        <f t="shared" si="40"/>
        <v>39</v>
      </c>
      <c r="DB8" s="223">
        <f t="shared" si="40"/>
        <v>39</v>
      </c>
      <c r="DC8" s="223">
        <f t="shared" si="40"/>
        <v>39</v>
      </c>
      <c r="DD8" s="223">
        <f t="shared" si="40"/>
        <v>39</v>
      </c>
      <c r="DE8" s="223">
        <f>CT8+19</f>
        <v>60</v>
      </c>
      <c r="DF8" s="223">
        <f>DE8+2</f>
        <v>62</v>
      </c>
      <c r="DG8" s="223">
        <f t="shared" ref="DG8:DG9" si="41">DF8</f>
        <v>62</v>
      </c>
      <c r="DH8" s="223">
        <f>DG8</f>
        <v>62</v>
      </c>
      <c r="DI8" s="223">
        <f>DE8</f>
        <v>60</v>
      </c>
      <c r="DJ8" s="223">
        <f>DI8+2</f>
        <v>62</v>
      </c>
      <c r="DK8" s="223">
        <f t="shared" ref="DK8" si="42">DJ8</f>
        <v>62</v>
      </c>
      <c r="DL8" s="223">
        <f>DK8</f>
        <v>62</v>
      </c>
      <c r="DM8" s="223">
        <f>DI8</f>
        <v>60</v>
      </c>
      <c r="DN8" s="223">
        <f>DM8+2</f>
        <v>62</v>
      </c>
      <c r="DO8" s="223">
        <f t="shared" ref="DO8" si="43">DN8</f>
        <v>62</v>
      </c>
      <c r="DP8" s="223">
        <f>DO8</f>
        <v>62</v>
      </c>
      <c r="DQ8" s="223">
        <f>DM8</f>
        <v>60</v>
      </c>
      <c r="DR8" s="223">
        <f>DQ8+2</f>
        <v>62</v>
      </c>
      <c r="DS8" s="223">
        <f t="shared" ref="DS8" si="44">DR8</f>
        <v>62</v>
      </c>
      <c r="DT8" s="223">
        <f>DS8</f>
        <v>62</v>
      </c>
      <c r="DU8" s="223">
        <f>DQ8</f>
        <v>60</v>
      </c>
      <c r="DV8" s="223">
        <f>DU8+2</f>
        <v>62</v>
      </c>
      <c r="DW8" s="223">
        <f t="shared" ref="DW8" si="45">DV8</f>
        <v>62</v>
      </c>
      <c r="DX8" s="223">
        <f>DW8</f>
        <v>62</v>
      </c>
      <c r="DY8" s="223">
        <f>DU8</f>
        <v>60</v>
      </c>
      <c r="DZ8" s="223">
        <f>DY8+2</f>
        <v>62</v>
      </c>
      <c r="EA8" s="223">
        <f t="shared" ref="EA8" si="46">DZ8</f>
        <v>62</v>
      </c>
      <c r="EB8" s="223">
        <f>EA8</f>
        <v>62</v>
      </c>
      <c r="EC8" s="223">
        <f>DY8</f>
        <v>60</v>
      </c>
      <c r="ED8" s="223">
        <f>EC8+2</f>
        <v>62</v>
      </c>
      <c r="EE8" s="223">
        <f t="shared" ref="EE8" si="47">ED8</f>
        <v>62</v>
      </c>
      <c r="EF8" s="223">
        <f>EE8</f>
        <v>62</v>
      </c>
      <c r="EG8" s="223">
        <f>EC8</f>
        <v>60</v>
      </c>
      <c r="EH8" s="223">
        <f>EG8+2</f>
        <v>62</v>
      </c>
      <c r="EI8" s="223">
        <f t="shared" ref="EI8" si="48">EH8</f>
        <v>62</v>
      </c>
      <c r="EJ8" s="223">
        <f>EI8</f>
        <v>62</v>
      </c>
      <c r="EK8" s="223">
        <f>EG8</f>
        <v>60</v>
      </c>
      <c r="EL8" s="223">
        <f>EK8+2</f>
        <v>62</v>
      </c>
      <c r="EM8" s="223">
        <f t="shared" ref="EM8" si="49">EL8</f>
        <v>62</v>
      </c>
      <c r="EN8" s="223">
        <f>EM8</f>
        <v>62</v>
      </c>
      <c r="EO8" s="223">
        <f>EK8</f>
        <v>60</v>
      </c>
      <c r="EP8" s="223">
        <f>EO8+2</f>
        <v>62</v>
      </c>
      <c r="EQ8" s="223">
        <f t="shared" ref="EQ8" si="50">EP8</f>
        <v>62</v>
      </c>
      <c r="ER8" s="223">
        <f>EQ8</f>
        <v>62</v>
      </c>
      <c r="ES8" s="223">
        <f>EO8</f>
        <v>60</v>
      </c>
      <c r="ET8" s="223">
        <f>ES8</f>
        <v>60</v>
      </c>
      <c r="EU8" s="223">
        <f t="shared" ref="EU8:FB8" si="51">ET8</f>
        <v>60</v>
      </c>
      <c r="EV8" s="223">
        <f t="shared" si="51"/>
        <v>60</v>
      </c>
      <c r="EW8" s="223">
        <f t="shared" si="51"/>
        <v>60</v>
      </c>
      <c r="EX8" s="223">
        <f t="shared" si="51"/>
        <v>60</v>
      </c>
      <c r="EY8" s="223">
        <f t="shared" si="51"/>
        <v>60</v>
      </c>
      <c r="EZ8" s="223">
        <f t="shared" si="51"/>
        <v>60</v>
      </c>
      <c r="FA8" s="223">
        <f t="shared" si="51"/>
        <v>60</v>
      </c>
      <c r="FB8" s="223">
        <f t="shared" si="51"/>
        <v>60</v>
      </c>
      <c r="FC8" s="223">
        <f>ER8+19</f>
        <v>81</v>
      </c>
      <c r="FD8" s="223">
        <f>FC8+2</f>
        <v>83</v>
      </c>
      <c r="FE8" s="223">
        <f t="shared" ref="FE8:FE9" si="52">FD8</f>
        <v>83</v>
      </c>
      <c r="FF8" s="223">
        <f>FE8</f>
        <v>83</v>
      </c>
      <c r="FG8" s="223">
        <f>FC8</f>
        <v>81</v>
      </c>
      <c r="FH8" s="223">
        <f>FG8+2</f>
        <v>83</v>
      </c>
      <c r="FI8" s="223">
        <f t="shared" ref="FI8" si="53">FH8</f>
        <v>83</v>
      </c>
      <c r="FJ8" s="223">
        <f>FI8</f>
        <v>83</v>
      </c>
      <c r="FK8" s="223">
        <f>FG8</f>
        <v>81</v>
      </c>
      <c r="FL8" s="223">
        <f>FK8+2</f>
        <v>83</v>
      </c>
      <c r="FM8" s="223">
        <f t="shared" ref="FM8" si="54">FL8</f>
        <v>83</v>
      </c>
      <c r="FN8" s="223">
        <f>FM8</f>
        <v>83</v>
      </c>
      <c r="FO8" s="223">
        <f>FK8</f>
        <v>81</v>
      </c>
      <c r="FP8" s="223">
        <f>FO8+2</f>
        <v>83</v>
      </c>
      <c r="FQ8" s="223">
        <f t="shared" ref="FQ8" si="55">FP8</f>
        <v>83</v>
      </c>
      <c r="FR8" s="223">
        <f>FQ8</f>
        <v>83</v>
      </c>
      <c r="FS8" s="223">
        <f>FO8</f>
        <v>81</v>
      </c>
      <c r="FT8" s="223">
        <f>FS8+2</f>
        <v>83</v>
      </c>
      <c r="FU8" s="223">
        <f t="shared" ref="FU8" si="56">FT8</f>
        <v>83</v>
      </c>
      <c r="FV8" s="223">
        <f>FU8</f>
        <v>83</v>
      </c>
      <c r="FW8" s="223">
        <f>FS8</f>
        <v>81</v>
      </c>
      <c r="FX8" s="223">
        <f>FW8+2</f>
        <v>83</v>
      </c>
      <c r="FY8" s="223">
        <f t="shared" ref="FY8" si="57">FX8</f>
        <v>83</v>
      </c>
      <c r="FZ8" s="223">
        <f>FY8</f>
        <v>83</v>
      </c>
      <c r="GA8" s="223">
        <f>FW8</f>
        <v>81</v>
      </c>
      <c r="GB8" s="223">
        <f>GA8+2</f>
        <v>83</v>
      </c>
      <c r="GC8" s="223">
        <f t="shared" ref="GC8" si="58">GB8</f>
        <v>83</v>
      </c>
      <c r="GD8" s="223">
        <f>GC8</f>
        <v>83</v>
      </c>
      <c r="GE8" s="223">
        <f>GA8</f>
        <v>81</v>
      </c>
      <c r="GF8" s="223">
        <f>GE8+2</f>
        <v>83</v>
      </c>
      <c r="GG8" s="223">
        <f t="shared" ref="GG8" si="59">GF8</f>
        <v>83</v>
      </c>
      <c r="GH8" s="223">
        <f>GG8</f>
        <v>83</v>
      </c>
      <c r="GI8" s="223">
        <f>GE8</f>
        <v>81</v>
      </c>
      <c r="GJ8" s="223">
        <f>GI8+2</f>
        <v>83</v>
      </c>
      <c r="GK8" s="223">
        <f t="shared" ref="GK8" si="60">GJ8</f>
        <v>83</v>
      </c>
      <c r="GL8" s="223">
        <f>GK8</f>
        <v>83</v>
      </c>
      <c r="GM8" s="223">
        <f>GI8</f>
        <v>81</v>
      </c>
      <c r="GN8" s="223">
        <f>GM8+2</f>
        <v>83</v>
      </c>
      <c r="GO8" s="223">
        <f t="shared" ref="GO8" si="61">GN8</f>
        <v>83</v>
      </c>
      <c r="GP8" s="223">
        <f>GO8</f>
        <v>83</v>
      </c>
      <c r="GQ8" s="223">
        <f>GM8</f>
        <v>81</v>
      </c>
      <c r="GR8" s="223">
        <f>GQ8</f>
        <v>81</v>
      </c>
      <c r="GS8" s="223">
        <f t="shared" ref="GS8:GZ8" si="62">GR8</f>
        <v>81</v>
      </c>
      <c r="GT8" s="223">
        <f t="shared" si="62"/>
        <v>81</v>
      </c>
      <c r="GU8" s="223">
        <f t="shared" si="62"/>
        <v>81</v>
      </c>
      <c r="GV8" s="223">
        <f t="shared" si="62"/>
        <v>81</v>
      </c>
      <c r="GW8" s="223">
        <f t="shared" si="62"/>
        <v>81</v>
      </c>
      <c r="GX8" s="223">
        <f t="shared" si="62"/>
        <v>81</v>
      </c>
      <c r="GY8" s="223">
        <f t="shared" si="62"/>
        <v>81</v>
      </c>
      <c r="GZ8" s="223">
        <f t="shared" si="62"/>
        <v>81</v>
      </c>
      <c r="HA8" s="223">
        <f>GP8+19</f>
        <v>102</v>
      </c>
      <c r="HB8" s="223">
        <f>HA8+2</f>
        <v>104</v>
      </c>
      <c r="HC8" s="223">
        <f t="shared" ref="HC8:HC9" si="63">HB8</f>
        <v>104</v>
      </c>
      <c r="HD8" s="223">
        <f>HC8</f>
        <v>104</v>
      </c>
      <c r="HE8" s="223">
        <f>HA8</f>
        <v>102</v>
      </c>
      <c r="HF8" s="223">
        <f>HE8+2</f>
        <v>104</v>
      </c>
      <c r="HG8" s="223">
        <f t="shared" ref="HG8" si="64">HF8</f>
        <v>104</v>
      </c>
      <c r="HH8" s="223">
        <f>HG8</f>
        <v>104</v>
      </c>
      <c r="HI8" s="223">
        <f>HE8</f>
        <v>102</v>
      </c>
      <c r="HJ8" s="223">
        <f>HI8+2</f>
        <v>104</v>
      </c>
      <c r="HK8" s="223">
        <f t="shared" ref="HK8" si="65">HJ8</f>
        <v>104</v>
      </c>
      <c r="HL8" s="223">
        <f>HK8</f>
        <v>104</v>
      </c>
      <c r="HM8" s="223">
        <f>HI8</f>
        <v>102</v>
      </c>
      <c r="HN8" s="223">
        <f>HM8+2</f>
        <v>104</v>
      </c>
      <c r="HO8" s="223">
        <f t="shared" ref="HO8" si="66">HN8</f>
        <v>104</v>
      </c>
      <c r="HP8" s="223">
        <f>HO8</f>
        <v>104</v>
      </c>
      <c r="HQ8" s="223">
        <f>HM8</f>
        <v>102</v>
      </c>
      <c r="HR8" s="223">
        <f>HQ8+2</f>
        <v>104</v>
      </c>
      <c r="HS8" s="223">
        <f t="shared" ref="HS8" si="67">HR8</f>
        <v>104</v>
      </c>
      <c r="HT8" s="223">
        <f>HS8</f>
        <v>104</v>
      </c>
      <c r="HU8" s="223">
        <f>HQ8</f>
        <v>102</v>
      </c>
      <c r="HV8" s="223">
        <f>HU8+2</f>
        <v>104</v>
      </c>
      <c r="HW8" s="223">
        <f t="shared" ref="HW8" si="68">HV8</f>
        <v>104</v>
      </c>
      <c r="HX8" s="223">
        <f>HW8</f>
        <v>104</v>
      </c>
      <c r="HY8" s="223">
        <f>HU8</f>
        <v>102</v>
      </c>
      <c r="HZ8" s="223">
        <f>HY8+2</f>
        <v>104</v>
      </c>
      <c r="IA8" s="223">
        <f t="shared" ref="IA8" si="69">HZ8</f>
        <v>104</v>
      </c>
      <c r="IB8" s="223">
        <f>IA8</f>
        <v>104</v>
      </c>
      <c r="IC8" s="223">
        <f>HY8</f>
        <v>102</v>
      </c>
      <c r="ID8" s="223">
        <f>IC8+2</f>
        <v>104</v>
      </c>
      <c r="IE8" s="223">
        <f t="shared" ref="IE8" si="70">ID8</f>
        <v>104</v>
      </c>
      <c r="IF8" s="223">
        <f>IE8</f>
        <v>104</v>
      </c>
      <c r="IG8" s="223">
        <f>IC8</f>
        <v>102</v>
      </c>
      <c r="IH8" s="223">
        <f>IG8+2</f>
        <v>104</v>
      </c>
      <c r="II8" s="223">
        <f t="shared" ref="II8" si="71">IH8</f>
        <v>104</v>
      </c>
      <c r="IJ8" s="223">
        <f>II8</f>
        <v>104</v>
      </c>
      <c r="IK8" s="223">
        <f>IG8</f>
        <v>102</v>
      </c>
      <c r="IL8" s="223">
        <f>IK8+2</f>
        <v>104</v>
      </c>
      <c r="IM8" s="223">
        <f t="shared" ref="IM8" si="72">IL8</f>
        <v>104</v>
      </c>
      <c r="IN8" s="223">
        <f>IM8</f>
        <v>104</v>
      </c>
      <c r="IO8" s="223">
        <f>IK8</f>
        <v>102</v>
      </c>
      <c r="IP8" s="223">
        <f>IO8</f>
        <v>102</v>
      </c>
      <c r="IQ8" s="223">
        <f t="shared" ref="IQ8:IX8" si="73">IP8</f>
        <v>102</v>
      </c>
      <c r="IR8" s="223">
        <f t="shared" si="73"/>
        <v>102</v>
      </c>
      <c r="IS8" s="223">
        <f t="shared" si="73"/>
        <v>102</v>
      </c>
      <c r="IT8" s="223">
        <f t="shared" si="73"/>
        <v>102</v>
      </c>
      <c r="IU8" s="223">
        <f t="shared" si="73"/>
        <v>102</v>
      </c>
      <c r="IV8" s="223">
        <f t="shared" si="73"/>
        <v>102</v>
      </c>
      <c r="IW8" s="223">
        <f t="shared" si="73"/>
        <v>102</v>
      </c>
      <c r="IX8" s="223">
        <f t="shared" si="73"/>
        <v>102</v>
      </c>
      <c r="IY8" s="223">
        <f>IN8+19</f>
        <v>123</v>
      </c>
      <c r="IZ8" s="223">
        <f>IY8+2</f>
        <v>125</v>
      </c>
      <c r="JA8" s="223">
        <f t="shared" ref="JA8:JA9" si="74">IZ8</f>
        <v>125</v>
      </c>
      <c r="JB8" s="223">
        <f>JA8</f>
        <v>125</v>
      </c>
      <c r="JC8" s="223">
        <f>IY8</f>
        <v>123</v>
      </c>
      <c r="JD8" s="223">
        <f>JC8+2</f>
        <v>125</v>
      </c>
      <c r="JE8" s="223">
        <f t="shared" ref="JE8" si="75">JD8</f>
        <v>125</v>
      </c>
      <c r="JF8" s="223">
        <f>JE8</f>
        <v>125</v>
      </c>
      <c r="JG8" s="223">
        <f>JC8</f>
        <v>123</v>
      </c>
      <c r="JH8" s="223">
        <f>JG8+2</f>
        <v>125</v>
      </c>
      <c r="JI8" s="223">
        <f t="shared" ref="JI8" si="76">JH8</f>
        <v>125</v>
      </c>
      <c r="JJ8" s="223">
        <f>JI8</f>
        <v>125</v>
      </c>
      <c r="JK8" s="223">
        <f>JG8</f>
        <v>123</v>
      </c>
      <c r="JL8" s="223">
        <f>JK8+2</f>
        <v>125</v>
      </c>
      <c r="JM8" s="223">
        <f t="shared" ref="JM8" si="77">JL8</f>
        <v>125</v>
      </c>
      <c r="JN8" s="223">
        <f>JM8</f>
        <v>125</v>
      </c>
      <c r="JO8" s="223">
        <f>JK8</f>
        <v>123</v>
      </c>
      <c r="JP8" s="223">
        <f>JO8+2</f>
        <v>125</v>
      </c>
      <c r="JQ8" s="223">
        <f t="shared" ref="JQ8" si="78">JP8</f>
        <v>125</v>
      </c>
      <c r="JR8" s="223">
        <f>JQ8</f>
        <v>125</v>
      </c>
      <c r="JS8" s="223">
        <f>JO8</f>
        <v>123</v>
      </c>
      <c r="JT8" s="223">
        <f>JS8+2</f>
        <v>125</v>
      </c>
      <c r="JU8" s="223">
        <f t="shared" ref="JU8" si="79">JT8</f>
        <v>125</v>
      </c>
      <c r="JV8" s="223">
        <f>JU8</f>
        <v>125</v>
      </c>
      <c r="JW8" s="223">
        <f>JS8</f>
        <v>123</v>
      </c>
      <c r="JX8" s="223">
        <f>JW8+2</f>
        <v>125</v>
      </c>
      <c r="JY8" s="223">
        <f t="shared" ref="JY8" si="80">JX8</f>
        <v>125</v>
      </c>
      <c r="JZ8" s="223">
        <f>JY8</f>
        <v>125</v>
      </c>
      <c r="KA8" s="223">
        <f>JW8</f>
        <v>123</v>
      </c>
      <c r="KB8" s="223">
        <f>KA8+2</f>
        <v>125</v>
      </c>
      <c r="KC8" s="223">
        <f t="shared" ref="KC8" si="81">KB8</f>
        <v>125</v>
      </c>
      <c r="KD8" s="223">
        <f>KC8</f>
        <v>125</v>
      </c>
      <c r="KE8" s="223">
        <f>KA8</f>
        <v>123</v>
      </c>
      <c r="KF8" s="223">
        <f>KE8+2</f>
        <v>125</v>
      </c>
      <c r="KG8" s="223">
        <f t="shared" ref="KG8" si="82">KF8</f>
        <v>125</v>
      </c>
      <c r="KH8" s="223">
        <f>KG8</f>
        <v>125</v>
      </c>
      <c r="KI8" s="223">
        <f>KE8</f>
        <v>123</v>
      </c>
      <c r="KJ8" s="223">
        <f>KI8+2</f>
        <v>125</v>
      </c>
      <c r="KK8" s="223">
        <f t="shared" ref="KK8" si="83">KJ8</f>
        <v>125</v>
      </c>
      <c r="KL8" s="223">
        <f>KK8</f>
        <v>125</v>
      </c>
      <c r="KM8" s="223">
        <f>KI8</f>
        <v>123</v>
      </c>
      <c r="KN8" s="223">
        <f>KM8</f>
        <v>123</v>
      </c>
      <c r="KO8" s="223">
        <f t="shared" ref="KO8:KV8" si="84">KN8</f>
        <v>123</v>
      </c>
      <c r="KP8" s="223">
        <f t="shared" si="84"/>
        <v>123</v>
      </c>
      <c r="KQ8" s="223">
        <f t="shared" si="84"/>
        <v>123</v>
      </c>
      <c r="KR8" s="223">
        <f t="shared" si="84"/>
        <v>123</v>
      </c>
      <c r="KS8" s="223">
        <f t="shared" si="84"/>
        <v>123</v>
      </c>
      <c r="KT8" s="223">
        <f t="shared" si="84"/>
        <v>123</v>
      </c>
      <c r="KU8" s="223">
        <f t="shared" si="84"/>
        <v>123</v>
      </c>
      <c r="KV8" s="223">
        <f t="shared" si="84"/>
        <v>123</v>
      </c>
      <c r="KW8" s="223">
        <f>KL8+19</f>
        <v>144</v>
      </c>
      <c r="KX8" s="223">
        <f>KW8+2</f>
        <v>146</v>
      </c>
      <c r="KY8" s="223">
        <f t="shared" ref="KY8:KY9" si="85">KX8</f>
        <v>146</v>
      </c>
      <c r="KZ8" s="223">
        <f>KY8</f>
        <v>146</v>
      </c>
      <c r="LA8" s="223">
        <f>KW8</f>
        <v>144</v>
      </c>
      <c r="LB8" s="223">
        <f>LA8+2</f>
        <v>146</v>
      </c>
      <c r="LC8" s="223">
        <f t="shared" ref="LC8" si="86">LB8</f>
        <v>146</v>
      </c>
      <c r="LD8" s="223">
        <f>LC8</f>
        <v>146</v>
      </c>
      <c r="LE8" s="223">
        <f>LA8</f>
        <v>144</v>
      </c>
      <c r="LF8" s="223">
        <f>LE8+2</f>
        <v>146</v>
      </c>
      <c r="LG8" s="223">
        <f t="shared" ref="LG8" si="87">LF8</f>
        <v>146</v>
      </c>
      <c r="LH8" s="223">
        <f>LG8</f>
        <v>146</v>
      </c>
      <c r="LI8" s="223">
        <f>LE8</f>
        <v>144</v>
      </c>
      <c r="LJ8" s="223">
        <f>LI8+2</f>
        <v>146</v>
      </c>
      <c r="LK8" s="223">
        <f t="shared" ref="LK8" si="88">LJ8</f>
        <v>146</v>
      </c>
      <c r="LL8" s="223">
        <f>LK8</f>
        <v>146</v>
      </c>
      <c r="LM8" s="223">
        <f>LI8</f>
        <v>144</v>
      </c>
      <c r="LN8" s="223">
        <f>LM8+2</f>
        <v>146</v>
      </c>
      <c r="LO8" s="223">
        <f t="shared" ref="LO8" si="89">LN8</f>
        <v>146</v>
      </c>
      <c r="LP8" s="223">
        <f>LO8</f>
        <v>146</v>
      </c>
      <c r="LQ8" s="223">
        <f>LM8</f>
        <v>144</v>
      </c>
      <c r="LR8" s="223">
        <f>LQ8+2</f>
        <v>146</v>
      </c>
      <c r="LS8" s="223">
        <f t="shared" ref="LS8" si="90">LR8</f>
        <v>146</v>
      </c>
      <c r="LT8" s="223">
        <f>LS8</f>
        <v>146</v>
      </c>
      <c r="LU8" s="223">
        <f>LQ8</f>
        <v>144</v>
      </c>
      <c r="LV8" s="223">
        <f>LU8+2</f>
        <v>146</v>
      </c>
      <c r="LW8" s="223">
        <f t="shared" ref="LW8" si="91">LV8</f>
        <v>146</v>
      </c>
      <c r="LX8" s="223">
        <f>LW8</f>
        <v>146</v>
      </c>
      <c r="LY8" s="223">
        <f>LU8</f>
        <v>144</v>
      </c>
      <c r="LZ8" s="223">
        <f>LY8+2</f>
        <v>146</v>
      </c>
      <c r="MA8" s="223">
        <f t="shared" ref="MA8" si="92">LZ8</f>
        <v>146</v>
      </c>
      <c r="MB8" s="223">
        <f>MA8</f>
        <v>146</v>
      </c>
      <c r="MC8" s="223">
        <f>LY8</f>
        <v>144</v>
      </c>
      <c r="MD8" s="223">
        <f>MC8+2</f>
        <v>146</v>
      </c>
      <c r="ME8" s="223">
        <f t="shared" ref="ME8" si="93">MD8</f>
        <v>146</v>
      </c>
      <c r="MF8" s="223">
        <f>ME8</f>
        <v>146</v>
      </c>
      <c r="MG8" s="223">
        <f>MC8</f>
        <v>144</v>
      </c>
      <c r="MH8" s="223">
        <f>MG8+2</f>
        <v>146</v>
      </c>
      <c r="MI8" s="223">
        <f t="shared" ref="MI8" si="94">MH8</f>
        <v>146</v>
      </c>
      <c r="MJ8" s="223">
        <f>MI8</f>
        <v>146</v>
      </c>
      <c r="MK8" s="223">
        <f>MG8</f>
        <v>144</v>
      </c>
      <c r="ML8" s="223">
        <f>MK8</f>
        <v>144</v>
      </c>
      <c r="MM8" s="223">
        <f t="shared" ref="MM8:MT8" si="95">ML8</f>
        <v>144</v>
      </c>
      <c r="MN8" s="223">
        <f t="shared" si="95"/>
        <v>144</v>
      </c>
      <c r="MO8" s="223">
        <f t="shared" si="95"/>
        <v>144</v>
      </c>
      <c r="MP8" s="223">
        <f t="shared" si="95"/>
        <v>144</v>
      </c>
      <c r="MQ8" s="223">
        <f t="shared" si="95"/>
        <v>144</v>
      </c>
      <c r="MR8" s="223">
        <f t="shared" si="95"/>
        <v>144</v>
      </c>
      <c r="MS8" s="223">
        <f t="shared" si="95"/>
        <v>144</v>
      </c>
      <c r="MT8" s="223">
        <f t="shared" si="95"/>
        <v>144</v>
      </c>
      <c r="MU8" s="223">
        <f>MJ8+19</f>
        <v>165</v>
      </c>
      <c r="MV8" s="223">
        <f>MU8+2</f>
        <v>167</v>
      </c>
      <c r="MW8" s="223">
        <f t="shared" ref="MW8:MW9" si="96">MV8</f>
        <v>167</v>
      </c>
      <c r="MX8" s="223">
        <f>MW8</f>
        <v>167</v>
      </c>
      <c r="MY8" s="223">
        <f>MU8</f>
        <v>165</v>
      </c>
      <c r="MZ8" s="223">
        <f>MY8+2</f>
        <v>167</v>
      </c>
      <c r="NA8" s="223">
        <f t="shared" ref="NA8" si="97">MZ8</f>
        <v>167</v>
      </c>
      <c r="NB8" s="223">
        <f>NA8</f>
        <v>167</v>
      </c>
      <c r="NC8" s="223">
        <f>MY8</f>
        <v>165</v>
      </c>
      <c r="ND8" s="223">
        <f>NC8+2</f>
        <v>167</v>
      </c>
      <c r="NE8" s="223">
        <f t="shared" ref="NE8" si="98">ND8</f>
        <v>167</v>
      </c>
      <c r="NF8" s="223">
        <f>NE8</f>
        <v>167</v>
      </c>
      <c r="NG8" s="223">
        <f>NC8</f>
        <v>165</v>
      </c>
      <c r="NH8" s="223">
        <f>NG8+2</f>
        <v>167</v>
      </c>
      <c r="NI8" s="223">
        <f t="shared" ref="NI8" si="99">NH8</f>
        <v>167</v>
      </c>
      <c r="NJ8" s="223">
        <f>NI8</f>
        <v>167</v>
      </c>
      <c r="NK8" s="223">
        <f>NG8</f>
        <v>165</v>
      </c>
      <c r="NL8" s="223">
        <f>NK8+2</f>
        <v>167</v>
      </c>
      <c r="NM8" s="223">
        <f t="shared" ref="NM8" si="100">NL8</f>
        <v>167</v>
      </c>
      <c r="NN8" s="223">
        <f>NM8</f>
        <v>167</v>
      </c>
      <c r="NO8" s="223">
        <f>NK8</f>
        <v>165</v>
      </c>
      <c r="NP8" s="223">
        <f>NO8+2</f>
        <v>167</v>
      </c>
      <c r="NQ8" s="223">
        <f t="shared" ref="NQ8" si="101">NP8</f>
        <v>167</v>
      </c>
      <c r="NR8" s="223">
        <f>NQ8</f>
        <v>167</v>
      </c>
      <c r="NS8" s="223">
        <f>NO8</f>
        <v>165</v>
      </c>
      <c r="NT8" s="223">
        <f>NS8+2</f>
        <v>167</v>
      </c>
      <c r="NU8" s="223">
        <f t="shared" ref="NU8" si="102">NT8</f>
        <v>167</v>
      </c>
      <c r="NV8" s="223">
        <f>NU8</f>
        <v>167</v>
      </c>
      <c r="NW8" s="223">
        <f>NS8</f>
        <v>165</v>
      </c>
      <c r="NX8" s="223">
        <f>NW8+2</f>
        <v>167</v>
      </c>
      <c r="NY8" s="223">
        <f t="shared" ref="NY8" si="103">NX8</f>
        <v>167</v>
      </c>
      <c r="NZ8" s="223">
        <f>NY8</f>
        <v>167</v>
      </c>
      <c r="OA8" s="223">
        <f>NW8</f>
        <v>165</v>
      </c>
      <c r="OB8" s="223">
        <f>OA8+2</f>
        <v>167</v>
      </c>
      <c r="OC8" s="223">
        <f t="shared" ref="OC8" si="104">OB8</f>
        <v>167</v>
      </c>
      <c r="OD8" s="223">
        <f>OC8</f>
        <v>167</v>
      </c>
      <c r="OE8" s="223">
        <f>OA8</f>
        <v>165</v>
      </c>
      <c r="OF8" s="223">
        <f>OE8+2</f>
        <v>167</v>
      </c>
      <c r="OG8" s="223">
        <f t="shared" ref="OG8" si="105">OF8</f>
        <v>167</v>
      </c>
      <c r="OH8" s="223">
        <f>OG8</f>
        <v>167</v>
      </c>
      <c r="OI8" s="223">
        <f>OE8</f>
        <v>165</v>
      </c>
      <c r="OJ8" s="223">
        <f>OI8</f>
        <v>165</v>
      </c>
      <c r="OK8" s="223">
        <f t="shared" ref="OK8:OR8" si="106">OJ8</f>
        <v>165</v>
      </c>
      <c r="OL8" s="223">
        <f t="shared" si="106"/>
        <v>165</v>
      </c>
      <c r="OM8" s="223">
        <f t="shared" si="106"/>
        <v>165</v>
      </c>
      <c r="ON8" s="223">
        <f t="shared" si="106"/>
        <v>165</v>
      </c>
      <c r="OO8" s="223">
        <f t="shared" si="106"/>
        <v>165</v>
      </c>
      <c r="OP8" s="223">
        <f t="shared" si="106"/>
        <v>165</v>
      </c>
      <c r="OQ8" s="223">
        <f t="shared" si="106"/>
        <v>165</v>
      </c>
      <c r="OR8" s="223">
        <f t="shared" si="106"/>
        <v>165</v>
      </c>
      <c r="OS8" s="223">
        <f>OH8+19</f>
        <v>186</v>
      </c>
      <c r="OT8" s="223">
        <f>OS8+2</f>
        <v>188</v>
      </c>
      <c r="OU8" s="223">
        <f t="shared" ref="OU8:OU9" si="107">OT8</f>
        <v>188</v>
      </c>
      <c r="OV8" s="223">
        <f>OU8</f>
        <v>188</v>
      </c>
      <c r="OW8" s="223">
        <f>OS8</f>
        <v>186</v>
      </c>
      <c r="OX8" s="223">
        <f>OW8+2</f>
        <v>188</v>
      </c>
      <c r="OY8" s="223">
        <f t="shared" ref="OY8" si="108">OX8</f>
        <v>188</v>
      </c>
      <c r="OZ8" s="223">
        <f>OY8</f>
        <v>188</v>
      </c>
      <c r="PA8" s="223">
        <f>OW8</f>
        <v>186</v>
      </c>
      <c r="PB8" s="223">
        <f>PA8+2</f>
        <v>188</v>
      </c>
      <c r="PC8" s="223">
        <f t="shared" ref="PC8" si="109">PB8</f>
        <v>188</v>
      </c>
      <c r="PD8" s="223">
        <f>PC8</f>
        <v>188</v>
      </c>
      <c r="PE8" s="223">
        <f>PA8</f>
        <v>186</v>
      </c>
      <c r="PF8" s="223">
        <f>PE8+2</f>
        <v>188</v>
      </c>
      <c r="PG8" s="223">
        <f t="shared" ref="PG8" si="110">PF8</f>
        <v>188</v>
      </c>
      <c r="PH8" s="223">
        <f>PG8</f>
        <v>188</v>
      </c>
      <c r="PI8" s="223">
        <f>PE8</f>
        <v>186</v>
      </c>
      <c r="PJ8" s="223">
        <f>PI8+2</f>
        <v>188</v>
      </c>
      <c r="PK8" s="223">
        <f t="shared" ref="PK8" si="111">PJ8</f>
        <v>188</v>
      </c>
      <c r="PL8" s="223">
        <f>PK8</f>
        <v>188</v>
      </c>
      <c r="PM8" s="223">
        <f>PI8</f>
        <v>186</v>
      </c>
      <c r="PN8" s="223">
        <f>PM8+2</f>
        <v>188</v>
      </c>
      <c r="PO8" s="223">
        <f t="shared" ref="PO8" si="112">PN8</f>
        <v>188</v>
      </c>
      <c r="PP8" s="223">
        <f>PO8</f>
        <v>188</v>
      </c>
      <c r="PQ8" s="223">
        <f>PM8</f>
        <v>186</v>
      </c>
      <c r="PR8" s="223">
        <f>PQ8+2</f>
        <v>188</v>
      </c>
      <c r="PS8" s="223">
        <f t="shared" ref="PS8" si="113">PR8</f>
        <v>188</v>
      </c>
      <c r="PT8" s="223">
        <f>PS8</f>
        <v>188</v>
      </c>
      <c r="PU8" s="223">
        <f>PQ8</f>
        <v>186</v>
      </c>
      <c r="PV8" s="223">
        <f>PU8+2</f>
        <v>188</v>
      </c>
      <c r="PW8" s="223">
        <f t="shared" ref="PW8" si="114">PV8</f>
        <v>188</v>
      </c>
      <c r="PX8" s="223">
        <f>PW8</f>
        <v>188</v>
      </c>
      <c r="PY8" s="223">
        <f>PU8</f>
        <v>186</v>
      </c>
      <c r="PZ8" s="223">
        <f>PY8+2</f>
        <v>188</v>
      </c>
      <c r="QA8" s="223">
        <f t="shared" ref="QA8" si="115">PZ8</f>
        <v>188</v>
      </c>
      <c r="QB8" s="223">
        <f>QA8</f>
        <v>188</v>
      </c>
      <c r="QC8" s="223">
        <f>PY8</f>
        <v>186</v>
      </c>
      <c r="QD8" s="223">
        <f>QC8+2</f>
        <v>188</v>
      </c>
      <c r="QE8" s="223">
        <f t="shared" ref="QE8" si="116">QD8</f>
        <v>188</v>
      </c>
      <c r="QF8" s="223">
        <f>QE8</f>
        <v>188</v>
      </c>
      <c r="QG8" s="223">
        <f>QC8</f>
        <v>186</v>
      </c>
      <c r="QH8" s="223">
        <f>QG8</f>
        <v>186</v>
      </c>
      <c r="QI8" s="223">
        <f t="shared" ref="QI8:QP8" si="117">QH8</f>
        <v>186</v>
      </c>
      <c r="QJ8" s="223">
        <f t="shared" si="117"/>
        <v>186</v>
      </c>
      <c r="QK8" s="223">
        <f t="shared" si="117"/>
        <v>186</v>
      </c>
      <c r="QL8" s="223">
        <f t="shared" si="117"/>
        <v>186</v>
      </c>
      <c r="QM8" s="223">
        <f t="shared" si="117"/>
        <v>186</v>
      </c>
      <c r="QN8" s="223">
        <f t="shared" si="117"/>
        <v>186</v>
      </c>
      <c r="QO8" s="223">
        <f t="shared" si="117"/>
        <v>186</v>
      </c>
      <c r="QP8" s="223">
        <f t="shared" si="117"/>
        <v>186</v>
      </c>
      <c r="QQ8" s="223">
        <f>QF8+19</f>
        <v>207</v>
      </c>
      <c r="QR8" s="223">
        <f>QQ8+2</f>
        <v>209</v>
      </c>
      <c r="QS8" s="223">
        <f t="shared" ref="QS8:QS9" si="118">QR8</f>
        <v>209</v>
      </c>
      <c r="QT8" s="223">
        <f>QS8</f>
        <v>209</v>
      </c>
      <c r="QU8" s="223">
        <f>QQ8</f>
        <v>207</v>
      </c>
      <c r="QV8" s="223">
        <f>QU8+2</f>
        <v>209</v>
      </c>
      <c r="QW8" s="223">
        <f t="shared" ref="QW8" si="119">QV8</f>
        <v>209</v>
      </c>
      <c r="QX8" s="223">
        <f>QW8</f>
        <v>209</v>
      </c>
      <c r="QY8" s="223">
        <f>QU8</f>
        <v>207</v>
      </c>
      <c r="QZ8" s="223">
        <f>QY8+2</f>
        <v>209</v>
      </c>
      <c r="RA8" s="223">
        <f t="shared" ref="RA8" si="120">QZ8</f>
        <v>209</v>
      </c>
      <c r="RB8" s="223">
        <f>RA8</f>
        <v>209</v>
      </c>
      <c r="RC8" s="223">
        <f>QY8</f>
        <v>207</v>
      </c>
      <c r="RD8" s="223">
        <f>RC8+2</f>
        <v>209</v>
      </c>
      <c r="RE8" s="223">
        <f t="shared" ref="RE8" si="121">RD8</f>
        <v>209</v>
      </c>
      <c r="RF8" s="223">
        <f>RE8</f>
        <v>209</v>
      </c>
      <c r="RG8" s="223">
        <f>RC8</f>
        <v>207</v>
      </c>
      <c r="RH8" s="223">
        <f>RG8+2</f>
        <v>209</v>
      </c>
      <c r="RI8" s="223">
        <f t="shared" ref="RI8" si="122">RH8</f>
        <v>209</v>
      </c>
      <c r="RJ8" s="223">
        <f>RI8</f>
        <v>209</v>
      </c>
      <c r="RK8" s="223">
        <f>RG8</f>
        <v>207</v>
      </c>
      <c r="RL8" s="223">
        <f>RK8+2</f>
        <v>209</v>
      </c>
      <c r="RM8" s="223">
        <f t="shared" ref="RM8" si="123">RL8</f>
        <v>209</v>
      </c>
      <c r="RN8" s="223">
        <f>RM8</f>
        <v>209</v>
      </c>
      <c r="RO8" s="223">
        <f>RK8</f>
        <v>207</v>
      </c>
      <c r="RP8" s="223">
        <f>RO8+2</f>
        <v>209</v>
      </c>
      <c r="RQ8" s="223">
        <f t="shared" ref="RQ8" si="124">RP8</f>
        <v>209</v>
      </c>
      <c r="RR8" s="223">
        <f>RQ8</f>
        <v>209</v>
      </c>
      <c r="RS8" s="223">
        <f>RO8</f>
        <v>207</v>
      </c>
      <c r="RT8" s="223">
        <f>RS8+2</f>
        <v>209</v>
      </c>
      <c r="RU8" s="223">
        <f t="shared" ref="RU8" si="125">RT8</f>
        <v>209</v>
      </c>
      <c r="RV8" s="223">
        <f>RU8</f>
        <v>209</v>
      </c>
      <c r="RW8" s="223">
        <f>RS8</f>
        <v>207</v>
      </c>
      <c r="RX8" s="223">
        <f>RW8+2</f>
        <v>209</v>
      </c>
      <c r="RY8" s="223">
        <f t="shared" ref="RY8" si="126">RX8</f>
        <v>209</v>
      </c>
      <c r="RZ8" s="223">
        <f>RY8</f>
        <v>209</v>
      </c>
      <c r="SA8" s="223">
        <f>RW8</f>
        <v>207</v>
      </c>
      <c r="SB8" s="223">
        <f>SA8+2</f>
        <v>209</v>
      </c>
      <c r="SC8" s="223">
        <f t="shared" ref="SC8" si="127">SB8</f>
        <v>209</v>
      </c>
      <c r="SD8" s="223">
        <f>SC8</f>
        <v>209</v>
      </c>
      <c r="SE8" s="223">
        <f>SA8</f>
        <v>207</v>
      </c>
      <c r="SF8" s="223">
        <f>SE8</f>
        <v>207</v>
      </c>
      <c r="SG8" s="223">
        <f t="shared" ref="SG8:SN8" si="128">SF8</f>
        <v>207</v>
      </c>
      <c r="SH8" s="223">
        <f t="shared" si="128"/>
        <v>207</v>
      </c>
      <c r="SI8" s="223">
        <f t="shared" si="128"/>
        <v>207</v>
      </c>
      <c r="SJ8" s="223">
        <f t="shared" si="128"/>
        <v>207</v>
      </c>
      <c r="SK8" s="223">
        <f t="shared" si="128"/>
        <v>207</v>
      </c>
      <c r="SL8" s="223">
        <f t="shared" si="128"/>
        <v>207</v>
      </c>
      <c r="SM8" s="223">
        <f t="shared" si="128"/>
        <v>207</v>
      </c>
      <c r="SN8" s="223">
        <f t="shared" si="128"/>
        <v>207</v>
      </c>
      <c r="SO8" s="223">
        <f>SD8+19</f>
        <v>228</v>
      </c>
      <c r="SP8" s="223">
        <f>SO8+2</f>
        <v>230</v>
      </c>
      <c r="SQ8" s="223">
        <f t="shared" ref="SQ8:SQ9" si="129">SP8</f>
        <v>230</v>
      </c>
      <c r="SR8" s="223">
        <f>SQ8</f>
        <v>230</v>
      </c>
      <c r="SS8" s="223">
        <f>SO8</f>
        <v>228</v>
      </c>
      <c r="ST8" s="223">
        <f>SS8+2</f>
        <v>230</v>
      </c>
      <c r="SU8" s="223">
        <f t="shared" ref="SU8" si="130">ST8</f>
        <v>230</v>
      </c>
      <c r="SV8" s="223">
        <f>SU8</f>
        <v>230</v>
      </c>
      <c r="SW8" s="223">
        <f>SS8</f>
        <v>228</v>
      </c>
      <c r="SX8" s="223">
        <f>SW8+2</f>
        <v>230</v>
      </c>
      <c r="SY8" s="223">
        <f t="shared" ref="SY8" si="131">SX8</f>
        <v>230</v>
      </c>
      <c r="SZ8" s="223">
        <f>SY8</f>
        <v>230</v>
      </c>
      <c r="TA8" s="223">
        <f>SW8</f>
        <v>228</v>
      </c>
      <c r="TB8" s="223">
        <f>TA8+2</f>
        <v>230</v>
      </c>
      <c r="TC8" s="223">
        <f t="shared" ref="TC8" si="132">TB8</f>
        <v>230</v>
      </c>
      <c r="TD8" s="223">
        <f>TC8</f>
        <v>230</v>
      </c>
      <c r="TE8" s="223">
        <f>TA8</f>
        <v>228</v>
      </c>
      <c r="TF8" s="223">
        <f>TE8+2</f>
        <v>230</v>
      </c>
      <c r="TG8" s="223">
        <f t="shared" ref="TG8" si="133">TF8</f>
        <v>230</v>
      </c>
      <c r="TH8" s="223">
        <f>TG8</f>
        <v>230</v>
      </c>
      <c r="TI8" s="223">
        <f>TE8</f>
        <v>228</v>
      </c>
      <c r="TJ8" s="223">
        <f>TI8+2</f>
        <v>230</v>
      </c>
      <c r="TK8" s="223">
        <f t="shared" ref="TK8" si="134">TJ8</f>
        <v>230</v>
      </c>
      <c r="TL8" s="223">
        <f>TK8</f>
        <v>230</v>
      </c>
      <c r="TM8" s="223">
        <f>TI8</f>
        <v>228</v>
      </c>
      <c r="TN8" s="223">
        <f>TM8+2</f>
        <v>230</v>
      </c>
      <c r="TO8" s="223">
        <f t="shared" ref="TO8" si="135">TN8</f>
        <v>230</v>
      </c>
      <c r="TP8" s="223">
        <f>TO8</f>
        <v>230</v>
      </c>
      <c r="TQ8" s="223">
        <f>TM8</f>
        <v>228</v>
      </c>
      <c r="TR8" s="223">
        <f>TQ8+2</f>
        <v>230</v>
      </c>
      <c r="TS8" s="223">
        <f t="shared" ref="TS8" si="136">TR8</f>
        <v>230</v>
      </c>
      <c r="TT8" s="223">
        <f>TS8</f>
        <v>230</v>
      </c>
      <c r="TU8" s="223">
        <f>TQ8</f>
        <v>228</v>
      </c>
      <c r="TV8" s="223">
        <f>TU8+2</f>
        <v>230</v>
      </c>
      <c r="TW8" s="223">
        <f t="shared" ref="TW8" si="137">TV8</f>
        <v>230</v>
      </c>
      <c r="TX8" s="223">
        <f>TW8</f>
        <v>230</v>
      </c>
      <c r="TY8" s="223">
        <f>TU8</f>
        <v>228</v>
      </c>
      <c r="TZ8" s="223">
        <f>TY8+2</f>
        <v>230</v>
      </c>
      <c r="UA8" s="223">
        <f t="shared" ref="UA8" si="138">TZ8</f>
        <v>230</v>
      </c>
      <c r="UB8" s="223">
        <f>UA8</f>
        <v>230</v>
      </c>
      <c r="UC8" s="223">
        <f>TY8</f>
        <v>228</v>
      </c>
      <c r="UD8" s="223">
        <f>UC8</f>
        <v>228</v>
      </c>
      <c r="UE8" s="223">
        <f t="shared" ref="UE8:UL8" si="139">UD8</f>
        <v>228</v>
      </c>
      <c r="UF8" s="223">
        <f t="shared" si="139"/>
        <v>228</v>
      </c>
      <c r="UG8" s="223">
        <f t="shared" si="139"/>
        <v>228</v>
      </c>
      <c r="UH8" s="223">
        <f t="shared" si="139"/>
        <v>228</v>
      </c>
      <c r="UI8" s="223">
        <f t="shared" si="139"/>
        <v>228</v>
      </c>
      <c r="UJ8" s="223">
        <f t="shared" si="139"/>
        <v>228</v>
      </c>
      <c r="UK8" s="223">
        <f t="shared" si="139"/>
        <v>228</v>
      </c>
      <c r="UL8" s="223">
        <f t="shared" si="139"/>
        <v>228</v>
      </c>
      <c r="UM8" s="223">
        <f>UK8+21</f>
        <v>249</v>
      </c>
      <c r="UN8" s="223">
        <f>UM8+1</f>
        <v>250</v>
      </c>
      <c r="UO8" s="223">
        <f>UN8+3</f>
        <v>253</v>
      </c>
      <c r="UP8" s="223">
        <f>UO8+1</f>
        <v>254</v>
      </c>
      <c r="UQ8" s="223">
        <f>UP8+1</f>
        <v>255</v>
      </c>
      <c r="UR8" s="223">
        <f>UQ8+1</f>
        <v>256</v>
      </c>
      <c r="US8" s="223">
        <f>UR8+1</f>
        <v>257</v>
      </c>
      <c r="UT8" s="223">
        <f>US8+1</f>
        <v>258</v>
      </c>
      <c r="UU8" s="223">
        <f>UT8+3</f>
        <v>261</v>
      </c>
      <c r="UV8" s="223">
        <f>UU8+1</f>
        <v>262</v>
      </c>
      <c r="UW8" s="223">
        <f t="shared" ref="UW8:VI8" si="140">UV8+1</f>
        <v>263</v>
      </c>
      <c r="UX8" s="223">
        <f t="shared" si="140"/>
        <v>264</v>
      </c>
      <c r="UY8" s="223">
        <f t="shared" si="140"/>
        <v>265</v>
      </c>
      <c r="UZ8" s="223">
        <f t="shared" si="140"/>
        <v>266</v>
      </c>
      <c r="VA8" s="223">
        <f t="shared" si="140"/>
        <v>267</v>
      </c>
      <c r="VB8" s="223">
        <f t="shared" si="140"/>
        <v>268</v>
      </c>
      <c r="VC8" s="223">
        <f t="shared" si="140"/>
        <v>269</v>
      </c>
      <c r="VD8" s="223">
        <f t="shared" si="140"/>
        <v>270</v>
      </c>
      <c r="VE8" s="223">
        <f t="shared" si="140"/>
        <v>271</v>
      </c>
      <c r="VF8" s="223">
        <f t="shared" si="140"/>
        <v>272</v>
      </c>
      <c r="VG8" s="223">
        <f t="shared" si="140"/>
        <v>273</v>
      </c>
      <c r="VH8" s="223">
        <f t="shared" si="140"/>
        <v>274</v>
      </c>
      <c r="VI8" s="223">
        <f t="shared" si="140"/>
        <v>275</v>
      </c>
      <c r="VJ8" s="223">
        <f>VI8+2</f>
        <v>277</v>
      </c>
      <c r="VK8" s="223">
        <f t="shared" ref="VK8:VM8" si="141">VJ8+1</f>
        <v>278</v>
      </c>
      <c r="VL8" s="223">
        <f>VK8+2</f>
        <v>280</v>
      </c>
      <c r="VM8" s="223">
        <f t="shared" si="141"/>
        <v>281</v>
      </c>
      <c r="VN8" s="223">
        <f>VM8+2</f>
        <v>283</v>
      </c>
      <c r="VO8" s="223">
        <f>VN8+1</f>
        <v>284</v>
      </c>
      <c r="VP8" s="223">
        <f>VO8+1</f>
        <v>285</v>
      </c>
      <c r="VQ8" s="223">
        <f t="shared" ref="VQ8" si="142">VP8+1</f>
        <v>286</v>
      </c>
      <c r="VR8" s="223">
        <f>VQ8+2</f>
        <v>288</v>
      </c>
      <c r="VS8" s="223">
        <f>VR8+2</f>
        <v>290</v>
      </c>
      <c r="VT8" s="223">
        <f t="shared" ref="VT8:VV8" si="143">VS8+1</f>
        <v>291</v>
      </c>
      <c r="VU8" s="223">
        <f>VT8+2</f>
        <v>293</v>
      </c>
      <c r="VV8" s="223">
        <f t="shared" si="143"/>
        <v>294</v>
      </c>
      <c r="VW8" s="223">
        <f>VV8+3</f>
        <v>297</v>
      </c>
      <c r="VX8" s="223">
        <f t="shared" ref="VX8" si="144">VW8+1</f>
        <v>298</v>
      </c>
      <c r="VY8" s="223">
        <f>VX8+2</f>
        <v>300</v>
      </c>
      <c r="VZ8" s="223">
        <f t="shared" ref="VZ8" si="145">VY8+1</f>
        <v>301</v>
      </c>
      <c r="WA8" s="223">
        <f>VZ8+2</f>
        <v>303</v>
      </c>
      <c r="WB8" s="223">
        <f t="shared" ref="WB8" si="146">WA8+1</f>
        <v>304</v>
      </c>
      <c r="WC8" s="223"/>
      <c r="WD8" s="223"/>
      <c r="WE8" s="223"/>
      <c r="WF8" s="223"/>
      <c r="WG8" s="223"/>
      <c r="WH8" s="223"/>
      <c r="WI8" s="223"/>
      <c r="WJ8" s="223"/>
      <c r="WK8" s="223"/>
      <c r="WL8" s="223">
        <f>WB8+4</f>
        <v>308</v>
      </c>
      <c r="WM8" s="223">
        <f>WL8+3</f>
        <v>311</v>
      </c>
      <c r="WN8" s="223">
        <f>WM8+2</f>
        <v>313</v>
      </c>
      <c r="WO8" s="223"/>
      <c r="WP8" s="223"/>
      <c r="WQ8" s="223"/>
      <c r="WR8" s="223"/>
      <c r="WS8" s="223"/>
      <c r="WT8" s="223"/>
      <c r="WU8" s="223"/>
      <c r="WV8" s="223"/>
      <c r="WW8" s="223"/>
      <c r="WX8" s="223">
        <f>WN8+11</f>
        <v>324</v>
      </c>
      <c r="WY8" s="223">
        <f t="shared" ref="WY8" si="147">WX8+1</f>
        <v>325</v>
      </c>
      <c r="WZ8" s="223">
        <f>WY8+3</f>
        <v>328</v>
      </c>
      <c r="XA8" s="223">
        <f t="shared" ref="XA8" si="148">WZ8+1</f>
        <v>329</v>
      </c>
      <c r="XB8" s="223">
        <f t="shared" ref="XB8" si="149">XA8+1</f>
        <v>330</v>
      </c>
      <c r="XC8" s="223">
        <f t="shared" ref="XC8" si="150">XB8+1</f>
        <v>331</v>
      </c>
      <c r="XD8" s="223">
        <f>XC8+3</f>
        <v>334</v>
      </c>
      <c r="XE8" s="223">
        <f>XD8+1</f>
        <v>335</v>
      </c>
      <c r="XF8" s="223">
        <f t="shared" ref="XF8:XH8" si="151">XE8+1</f>
        <v>336</v>
      </c>
      <c r="XG8" s="223">
        <f t="shared" si="151"/>
        <v>337</v>
      </c>
      <c r="XH8" s="223">
        <f t="shared" si="151"/>
        <v>338</v>
      </c>
      <c r="XI8" s="223">
        <f>XH8+2</f>
        <v>340</v>
      </c>
      <c r="XJ8" s="223">
        <f t="shared" ref="XJ8" si="152">XI8+1</f>
        <v>341</v>
      </c>
      <c r="XK8" s="223">
        <f t="shared" ref="XK8" si="153">XJ8+1</f>
        <v>342</v>
      </c>
      <c r="XL8" s="223">
        <f>XK8+2</f>
        <v>344</v>
      </c>
      <c r="XM8" s="223">
        <f t="shared" ref="XM8" si="154">XL8+1</f>
        <v>345</v>
      </c>
      <c r="XN8" s="223">
        <f t="shared" ref="XN8" si="155">XM8+1</f>
        <v>346</v>
      </c>
      <c r="XO8" s="223">
        <f t="shared" ref="XO8" si="156">XN8+1</f>
        <v>347</v>
      </c>
      <c r="XP8" s="223">
        <f t="shared" ref="XP8" si="157">XO8+1</f>
        <v>348</v>
      </c>
      <c r="XQ8" s="223">
        <f t="shared" ref="XQ8" si="158">XP8+1</f>
        <v>349</v>
      </c>
    </row>
    <row r="9" spans="1:730" s="195" customFormat="1" x14ac:dyDescent="0.25">
      <c r="A9" s="187"/>
      <c r="F9" s="339"/>
      <c r="I9" s="273">
        <v>1</v>
      </c>
      <c r="J9" s="273">
        <v>1</v>
      </c>
      <c r="K9" s="273">
        <v>1</v>
      </c>
      <c r="L9" s="273">
        <v>1</v>
      </c>
      <c r="M9" s="273">
        <v>1</v>
      </c>
      <c r="N9" s="273">
        <f t="shared" ref="N9:BF9" si="159">I9+1</f>
        <v>2</v>
      </c>
      <c r="O9" s="273">
        <f t="shared" si="159"/>
        <v>2</v>
      </c>
      <c r="P9" s="273">
        <f t="shared" si="159"/>
        <v>2</v>
      </c>
      <c r="Q9" s="273">
        <f t="shared" si="159"/>
        <v>2</v>
      </c>
      <c r="R9" s="273">
        <f t="shared" si="159"/>
        <v>2</v>
      </c>
      <c r="S9" s="273">
        <f t="shared" si="159"/>
        <v>3</v>
      </c>
      <c r="T9" s="273">
        <f t="shared" si="159"/>
        <v>3</v>
      </c>
      <c r="U9" s="273">
        <f t="shared" si="159"/>
        <v>3</v>
      </c>
      <c r="V9" s="273">
        <f t="shared" si="159"/>
        <v>3</v>
      </c>
      <c r="W9" s="273">
        <f t="shared" si="159"/>
        <v>3</v>
      </c>
      <c r="X9" s="273">
        <f t="shared" si="159"/>
        <v>4</v>
      </c>
      <c r="Y9" s="273">
        <f t="shared" si="159"/>
        <v>4</v>
      </c>
      <c r="Z9" s="273">
        <f t="shared" si="159"/>
        <v>4</v>
      </c>
      <c r="AA9" s="273">
        <f t="shared" si="159"/>
        <v>4</v>
      </c>
      <c r="AB9" s="273">
        <f t="shared" si="159"/>
        <v>4</v>
      </c>
      <c r="AC9" s="273">
        <f t="shared" si="159"/>
        <v>5</v>
      </c>
      <c r="AD9" s="273">
        <f t="shared" si="159"/>
        <v>5</v>
      </c>
      <c r="AE9" s="273">
        <f t="shared" si="159"/>
        <v>5</v>
      </c>
      <c r="AF9" s="273">
        <f t="shared" si="159"/>
        <v>5</v>
      </c>
      <c r="AG9" s="273">
        <f t="shared" si="159"/>
        <v>5</v>
      </c>
      <c r="AH9" s="273">
        <f t="shared" si="159"/>
        <v>6</v>
      </c>
      <c r="AI9" s="273">
        <f t="shared" si="159"/>
        <v>6</v>
      </c>
      <c r="AJ9" s="273">
        <f t="shared" si="159"/>
        <v>6</v>
      </c>
      <c r="AK9" s="273">
        <f t="shared" si="159"/>
        <v>6</v>
      </c>
      <c r="AL9" s="273">
        <f t="shared" si="159"/>
        <v>6</v>
      </c>
      <c r="AM9" s="273">
        <f t="shared" si="159"/>
        <v>7</v>
      </c>
      <c r="AN9" s="273">
        <f t="shared" si="159"/>
        <v>7</v>
      </c>
      <c r="AO9" s="273">
        <f t="shared" si="159"/>
        <v>7</v>
      </c>
      <c r="AP9" s="273">
        <f t="shared" si="159"/>
        <v>7</v>
      </c>
      <c r="AQ9" s="273">
        <f t="shared" si="159"/>
        <v>7</v>
      </c>
      <c r="AR9" s="273">
        <f t="shared" si="159"/>
        <v>8</v>
      </c>
      <c r="AS9" s="273">
        <f t="shared" si="159"/>
        <v>8</v>
      </c>
      <c r="AT9" s="273">
        <f t="shared" si="159"/>
        <v>8</v>
      </c>
      <c r="AU9" s="273">
        <f t="shared" si="159"/>
        <v>8</v>
      </c>
      <c r="AV9" s="273">
        <f t="shared" si="159"/>
        <v>8</v>
      </c>
      <c r="AW9" s="273">
        <f t="shared" si="159"/>
        <v>9</v>
      </c>
      <c r="AX9" s="273">
        <f t="shared" si="159"/>
        <v>9</v>
      </c>
      <c r="AY9" s="273">
        <f t="shared" si="159"/>
        <v>9</v>
      </c>
      <c r="AZ9" s="273">
        <f t="shared" si="159"/>
        <v>9</v>
      </c>
      <c r="BA9" s="273">
        <f t="shared" si="159"/>
        <v>9</v>
      </c>
      <c r="BB9" s="273">
        <f t="shared" si="159"/>
        <v>10</v>
      </c>
      <c r="BC9" s="273">
        <f t="shared" si="159"/>
        <v>10</v>
      </c>
      <c r="BD9" s="273">
        <f t="shared" si="159"/>
        <v>10</v>
      </c>
      <c r="BE9" s="273">
        <f t="shared" si="159"/>
        <v>10</v>
      </c>
      <c r="BF9" s="273">
        <f t="shared" si="159"/>
        <v>10</v>
      </c>
      <c r="BG9" s="273">
        <v>3</v>
      </c>
      <c r="BH9" s="273">
        <v>1</v>
      </c>
      <c r="BI9" s="273">
        <f t="shared" si="30"/>
        <v>1</v>
      </c>
      <c r="BJ9" s="273">
        <f>BI9</f>
        <v>1</v>
      </c>
      <c r="BK9" s="273">
        <v>4</v>
      </c>
      <c r="BL9" s="273">
        <v>2</v>
      </c>
      <c r="BM9" s="273">
        <f>BL9</f>
        <v>2</v>
      </c>
      <c r="BN9" s="273">
        <f>BM9</f>
        <v>2</v>
      </c>
      <c r="BO9" s="273">
        <v>5</v>
      </c>
      <c r="BP9" s="273">
        <v>3</v>
      </c>
      <c r="BQ9" s="273">
        <f>BP9</f>
        <v>3</v>
      </c>
      <c r="BR9" s="273">
        <f>BQ9</f>
        <v>3</v>
      </c>
      <c r="BS9" s="273">
        <v>6</v>
      </c>
      <c r="BT9" s="273">
        <v>4</v>
      </c>
      <c r="BU9" s="273">
        <f>BT9</f>
        <v>4</v>
      </c>
      <c r="BV9" s="273">
        <f>BU9</f>
        <v>4</v>
      </c>
      <c r="BW9" s="273">
        <v>7</v>
      </c>
      <c r="BX9" s="273">
        <v>5</v>
      </c>
      <c r="BY9" s="273">
        <f>BX9</f>
        <v>5</v>
      </c>
      <c r="BZ9" s="273">
        <f>BY9</f>
        <v>5</v>
      </c>
      <c r="CA9" s="273">
        <v>8</v>
      </c>
      <c r="CB9" s="273">
        <v>6</v>
      </c>
      <c r="CC9" s="273">
        <f>CB9</f>
        <v>6</v>
      </c>
      <c r="CD9" s="273">
        <f>CC9</f>
        <v>6</v>
      </c>
      <c r="CE9" s="273">
        <v>9</v>
      </c>
      <c r="CF9" s="273">
        <v>7</v>
      </c>
      <c r="CG9" s="273">
        <f>CF9</f>
        <v>7</v>
      </c>
      <c r="CH9" s="273">
        <f>CG9</f>
        <v>7</v>
      </c>
      <c r="CI9" s="273">
        <v>10</v>
      </c>
      <c r="CJ9" s="273">
        <v>8</v>
      </c>
      <c r="CK9" s="273">
        <f>CJ9</f>
        <v>8</v>
      </c>
      <c r="CL9" s="273">
        <f>CK9</f>
        <v>8</v>
      </c>
      <c r="CM9" s="273">
        <v>11</v>
      </c>
      <c r="CN9" s="273">
        <v>9</v>
      </c>
      <c r="CO9" s="273">
        <f>CN9</f>
        <v>9</v>
      </c>
      <c r="CP9" s="273">
        <f>CO9</f>
        <v>9</v>
      </c>
      <c r="CQ9" s="273">
        <v>12</v>
      </c>
      <c r="CR9" s="273">
        <v>10</v>
      </c>
      <c r="CS9" s="273">
        <f>CR9</f>
        <v>10</v>
      </c>
      <c r="CT9" s="273">
        <f>CS9</f>
        <v>10</v>
      </c>
      <c r="CU9" s="273">
        <v>13</v>
      </c>
      <c r="CV9" s="273">
        <f>CU9</f>
        <v>13</v>
      </c>
      <c r="CW9" s="273">
        <f t="shared" ref="CW9:DD9" si="160">CV9</f>
        <v>13</v>
      </c>
      <c r="CX9" s="273">
        <f t="shared" si="160"/>
        <v>13</v>
      </c>
      <c r="CY9" s="273">
        <f t="shared" si="160"/>
        <v>13</v>
      </c>
      <c r="CZ9" s="273">
        <f t="shared" si="160"/>
        <v>13</v>
      </c>
      <c r="DA9" s="273">
        <f t="shared" si="160"/>
        <v>13</v>
      </c>
      <c r="DB9" s="273">
        <f t="shared" si="160"/>
        <v>13</v>
      </c>
      <c r="DC9" s="273">
        <f t="shared" si="160"/>
        <v>13</v>
      </c>
      <c r="DD9" s="273">
        <f t="shared" si="160"/>
        <v>13</v>
      </c>
      <c r="DE9" s="273">
        <v>3</v>
      </c>
      <c r="DF9" s="273">
        <v>1</v>
      </c>
      <c r="DG9" s="273">
        <f t="shared" si="41"/>
        <v>1</v>
      </c>
      <c r="DH9" s="273">
        <f>DG9</f>
        <v>1</v>
      </c>
      <c r="DI9" s="273">
        <v>4</v>
      </c>
      <c r="DJ9" s="273">
        <v>2</v>
      </c>
      <c r="DK9" s="273">
        <f>DJ9</f>
        <v>2</v>
      </c>
      <c r="DL9" s="273">
        <f>DK9</f>
        <v>2</v>
      </c>
      <c r="DM9" s="273">
        <v>5</v>
      </c>
      <c r="DN9" s="273">
        <v>3</v>
      </c>
      <c r="DO9" s="273">
        <f>DN9</f>
        <v>3</v>
      </c>
      <c r="DP9" s="273">
        <f>DO9</f>
        <v>3</v>
      </c>
      <c r="DQ9" s="273">
        <v>6</v>
      </c>
      <c r="DR9" s="273">
        <v>4</v>
      </c>
      <c r="DS9" s="273">
        <f>DR9</f>
        <v>4</v>
      </c>
      <c r="DT9" s="273">
        <f>DS9</f>
        <v>4</v>
      </c>
      <c r="DU9" s="273">
        <v>7</v>
      </c>
      <c r="DV9" s="273">
        <v>5</v>
      </c>
      <c r="DW9" s="273">
        <f>DV9</f>
        <v>5</v>
      </c>
      <c r="DX9" s="273">
        <f>DW9</f>
        <v>5</v>
      </c>
      <c r="DY9" s="273">
        <v>8</v>
      </c>
      <c r="DZ9" s="273">
        <v>6</v>
      </c>
      <c r="EA9" s="273">
        <f>DZ9</f>
        <v>6</v>
      </c>
      <c r="EB9" s="273">
        <f>EA9</f>
        <v>6</v>
      </c>
      <c r="EC9" s="273">
        <v>9</v>
      </c>
      <c r="ED9" s="273">
        <v>7</v>
      </c>
      <c r="EE9" s="273">
        <f>ED9</f>
        <v>7</v>
      </c>
      <c r="EF9" s="273">
        <f>EE9</f>
        <v>7</v>
      </c>
      <c r="EG9" s="273">
        <v>10</v>
      </c>
      <c r="EH9" s="273">
        <v>8</v>
      </c>
      <c r="EI9" s="273">
        <f>EH9</f>
        <v>8</v>
      </c>
      <c r="EJ9" s="273">
        <f>EI9</f>
        <v>8</v>
      </c>
      <c r="EK9" s="273">
        <v>11</v>
      </c>
      <c r="EL9" s="273">
        <v>9</v>
      </c>
      <c r="EM9" s="273">
        <f>EL9</f>
        <v>9</v>
      </c>
      <c r="EN9" s="273">
        <f>EM9</f>
        <v>9</v>
      </c>
      <c r="EO9" s="273">
        <v>12</v>
      </c>
      <c r="EP9" s="273">
        <v>10</v>
      </c>
      <c r="EQ9" s="273">
        <f>EP9</f>
        <v>10</v>
      </c>
      <c r="ER9" s="273">
        <f>EQ9</f>
        <v>10</v>
      </c>
      <c r="ES9" s="273">
        <v>13</v>
      </c>
      <c r="ET9" s="273">
        <f>ES9</f>
        <v>13</v>
      </c>
      <c r="EU9" s="273">
        <f t="shared" ref="EU9:FB9" si="161">ET9</f>
        <v>13</v>
      </c>
      <c r="EV9" s="273">
        <f t="shared" si="161"/>
        <v>13</v>
      </c>
      <c r="EW9" s="273">
        <f t="shared" si="161"/>
        <v>13</v>
      </c>
      <c r="EX9" s="273">
        <f t="shared" si="161"/>
        <v>13</v>
      </c>
      <c r="EY9" s="273">
        <f t="shared" si="161"/>
        <v>13</v>
      </c>
      <c r="EZ9" s="273">
        <f t="shared" si="161"/>
        <v>13</v>
      </c>
      <c r="FA9" s="273">
        <f t="shared" si="161"/>
        <v>13</v>
      </c>
      <c r="FB9" s="273">
        <f t="shared" si="161"/>
        <v>13</v>
      </c>
      <c r="FC9" s="273">
        <v>3</v>
      </c>
      <c r="FD9" s="273">
        <v>1</v>
      </c>
      <c r="FE9" s="273">
        <f t="shared" si="52"/>
        <v>1</v>
      </c>
      <c r="FF9" s="273">
        <f>FE9</f>
        <v>1</v>
      </c>
      <c r="FG9" s="273">
        <v>4</v>
      </c>
      <c r="FH9" s="273">
        <v>2</v>
      </c>
      <c r="FI9" s="273">
        <f>FH9</f>
        <v>2</v>
      </c>
      <c r="FJ9" s="273">
        <f>FI9</f>
        <v>2</v>
      </c>
      <c r="FK9" s="273">
        <v>5</v>
      </c>
      <c r="FL9" s="273">
        <v>3</v>
      </c>
      <c r="FM9" s="273">
        <f>FL9</f>
        <v>3</v>
      </c>
      <c r="FN9" s="273">
        <f>FM9</f>
        <v>3</v>
      </c>
      <c r="FO9" s="273">
        <v>6</v>
      </c>
      <c r="FP9" s="273">
        <v>4</v>
      </c>
      <c r="FQ9" s="273">
        <f>FP9</f>
        <v>4</v>
      </c>
      <c r="FR9" s="273">
        <f>FQ9</f>
        <v>4</v>
      </c>
      <c r="FS9" s="273">
        <v>7</v>
      </c>
      <c r="FT9" s="273">
        <v>5</v>
      </c>
      <c r="FU9" s="273">
        <f>FT9</f>
        <v>5</v>
      </c>
      <c r="FV9" s="273">
        <f>FU9</f>
        <v>5</v>
      </c>
      <c r="FW9" s="273">
        <v>8</v>
      </c>
      <c r="FX9" s="273">
        <v>6</v>
      </c>
      <c r="FY9" s="273">
        <f>FX9</f>
        <v>6</v>
      </c>
      <c r="FZ9" s="273">
        <f>FY9</f>
        <v>6</v>
      </c>
      <c r="GA9" s="273">
        <v>9</v>
      </c>
      <c r="GB9" s="273">
        <v>7</v>
      </c>
      <c r="GC9" s="273">
        <f>GB9</f>
        <v>7</v>
      </c>
      <c r="GD9" s="273">
        <f>GC9</f>
        <v>7</v>
      </c>
      <c r="GE9" s="273">
        <v>10</v>
      </c>
      <c r="GF9" s="273">
        <v>8</v>
      </c>
      <c r="GG9" s="273">
        <f>GF9</f>
        <v>8</v>
      </c>
      <c r="GH9" s="273">
        <f>GG9</f>
        <v>8</v>
      </c>
      <c r="GI9" s="273">
        <v>11</v>
      </c>
      <c r="GJ9" s="273">
        <v>9</v>
      </c>
      <c r="GK9" s="273">
        <f>GJ9</f>
        <v>9</v>
      </c>
      <c r="GL9" s="273">
        <f>GK9</f>
        <v>9</v>
      </c>
      <c r="GM9" s="273">
        <v>12</v>
      </c>
      <c r="GN9" s="273">
        <v>10</v>
      </c>
      <c r="GO9" s="273">
        <f>GN9</f>
        <v>10</v>
      </c>
      <c r="GP9" s="273">
        <f>GO9</f>
        <v>10</v>
      </c>
      <c r="GQ9" s="273">
        <v>13</v>
      </c>
      <c r="GR9" s="273">
        <f>GQ9</f>
        <v>13</v>
      </c>
      <c r="GS9" s="273">
        <f t="shared" ref="GS9:GZ9" si="162">GR9</f>
        <v>13</v>
      </c>
      <c r="GT9" s="273">
        <f t="shared" si="162"/>
        <v>13</v>
      </c>
      <c r="GU9" s="273">
        <f t="shared" si="162"/>
        <v>13</v>
      </c>
      <c r="GV9" s="273">
        <f t="shared" si="162"/>
        <v>13</v>
      </c>
      <c r="GW9" s="273">
        <f t="shared" si="162"/>
        <v>13</v>
      </c>
      <c r="GX9" s="273">
        <f t="shared" si="162"/>
        <v>13</v>
      </c>
      <c r="GY9" s="273">
        <f t="shared" si="162"/>
        <v>13</v>
      </c>
      <c r="GZ9" s="273">
        <f t="shared" si="162"/>
        <v>13</v>
      </c>
      <c r="HA9" s="273">
        <v>3</v>
      </c>
      <c r="HB9" s="273">
        <v>1</v>
      </c>
      <c r="HC9" s="273">
        <f t="shared" si="63"/>
        <v>1</v>
      </c>
      <c r="HD9" s="273">
        <f>HC9</f>
        <v>1</v>
      </c>
      <c r="HE9" s="273">
        <v>4</v>
      </c>
      <c r="HF9" s="273">
        <v>2</v>
      </c>
      <c r="HG9" s="273">
        <f>HF9</f>
        <v>2</v>
      </c>
      <c r="HH9" s="273">
        <f>HG9</f>
        <v>2</v>
      </c>
      <c r="HI9" s="273">
        <v>5</v>
      </c>
      <c r="HJ9" s="273">
        <v>3</v>
      </c>
      <c r="HK9" s="273">
        <f>HJ9</f>
        <v>3</v>
      </c>
      <c r="HL9" s="273">
        <f>HK9</f>
        <v>3</v>
      </c>
      <c r="HM9" s="273">
        <v>6</v>
      </c>
      <c r="HN9" s="273">
        <v>4</v>
      </c>
      <c r="HO9" s="273">
        <f>HN9</f>
        <v>4</v>
      </c>
      <c r="HP9" s="273">
        <f>HO9</f>
        <v>4</v>
      </c>
      <c r="HQ9" s="273">
        <v>7</v>
      </c>
      <c r="HR9" s="273">
        <v>5</v>
      </c>
      <c r="HS9" s="273">
        <f>HR9</f>
        <v>5</v>
      </c>
      <c r="HT9" s="273">
        <f>HS9</f>
        <v>5</v>
      </c>
      <c r="HU9" s="273">
        <v>8</v>
      </c>
      <c r="HV9" s="273">
        <v>6</v>
      </c>
      <c r="HW9" s="273">
        <f>HV9</f>
        <v>6</v>
      </c>
      <c r="HX9" s="273">
        <f>HW9</f>
        <v>6</v>
      </c>
      <c r="HY9" s="273">
        <v>9</v>
      </c>
      <c r="HZ9" s="273">
        <v>7</v>
      </c>
      <c r="IA9" s="273">
        <f>HZ9</f>
        <v>7</v>
      </c>
      <c r="IB9" s="273">
        <f>IA9</f>
        <v>7</v>
      </c>
      <c r="IC9" s="273">
        <v>10</v>
      </c>
      <c r="ID9" s="273">
        <v>8</v>
      </c>
      <c r="IE9" s="273">
        <f>ID9</f>
        <v>8</v>
      </c>
      <c r="IF9" s="273">
        <f>IE9</f>
        <v>8</v>
      </c>
      <c r="IG9" s="273">
        <v>11</v>
      </c>
      <c r="IH9" s="273">
        <v>9</v>
      </c>
      <c r="II9" s="273">
        <f>IH9</f>
        <v>9</v>
      </c>
      <c r="IJ9" s="273">
        <f>II9</f>
        <v>9</v>
      </c>
      <c r="IK9" s="273">
        <v>12</v>
      </c>
      <c r="IL9" s="273">
        <v>10</v>
      </c>
      <c r="IM9" s="273">
        <f>IL9</f>
        <v>10</v>
      </c>
      <c r="IN9" s="273">
        <f>IM9</f>
        <v>10</v>
      </c>
      <c r="IO9" s="273">
        <v>13</v>
      </c>
      <c r="IP9" s="273">
        <f>IO9</f>
        <v>13</v>
      </c>
      <c r="IQ9" s="273">
        <f t="shared" ref="IQ9:IX9" si="163">IP9</f>
        <v>13</v>
      </c>
      <c r="IR9" s="273">
        <f t="shared" si="163"/>
        <v>13</v>
      </c>
      <c r="IS9" s="273">
        <f t="shared" si="163"/>
        <v>13</v>
      </c>
      <c r="IT9" s="273">
        <f t="shared" si="163"/>
        <v>13</v>
      </c>
      <c r="IU9" s="273">
        <f t="shared" si="163"/>
        <v>13</v>
      </c>
      <c r="IV9" s="273">
        <f t="shared" si="163"/>
        <v>13</v>
      </c>
      <c r="IW9" s="273">
        <f t="shared" si="163"/>
        <v>13</v>
      </c>
      <c r="IX9" s="273">
        <f t="shared" si="163"/>
        <v>13</v>
      </c>
      <c r="IY9" s="273">
        <v>3</v>
      </c>
      <c r="IZ9" s="273">
        <v>1</v>
      </c>
      <c r="JA9" s="273">
        <f t="shared" si="74"/>
        <v>1</v>
      </c>
      <c r="JB9" s="273">
        <f>JA9</f>
        <v>1</v>
      </c>
      <c r="JC9" s="273">
        <v>4</v>
      </c>
      <c r="JD9" s="273">
        <v>2</v>
      </c>
      <c r="JE9" s="273">
        <f>JD9</f>
        <v>2</v>
      </c>
      <c r="JF9" s="273">
        <f>JE9</f>
        <v>2</v>
      </c>
      <c r="JG9" s="273">
        <v>5</v>
      </c>
      <c r="JH9" s="273">
        <v>3</v>
      </c>
      <c r="JI9" s="273">
        <f>JH9</f>
        <v>3</v>
      </c>
      <c r="JJ9" s="273">
        <f>JI9</f>
        <v>3</v>
      </c>
      <c r="JK9" s="273">
        <v>6</v>
      </c>
      <c r="JL9" s="273">
        <v>4</v>
      </c>
      <c r="JM9" s="273">
        <f>JL9</f>
        <v>4</v>
      </c>
      <c r="JN9" s="273">
        <f>JM9</f>
        <v>4</v>
      </c>
      <c r="JO9" s="273">
        <v>7</v>
      </c>
      <c r="JP9" s="273">
        <v>5</v>
      </c>
      <c r="JQ9" s="273">
        <f>JP9</f>
        <v>5</v>
      </c>
      <c r="JR9" s="273">
        <f>JQ9</f>
        <v>5</v>
      </c>
      <c r="JS9" s="273">
        <v>8</v>
      </c>
      <c r="JT9" s="273">
        <v>6</v>
      </c>
      <c r="JU9" s="273">
        <f>JT9</f>
        <v>6</v>
      </c>
      <c r="JV9" s="273">
        <f>JU9</f>
        <v>6</v>
      </c>
      <c r="JW9" s="273">
        <v>9</v>
      </c>
      <c r="JX9" s="273">
        <v>7</v>
      </c>
      <c r="JY9" s="273">
        <f>JX9</f>
        <v>7</v>
      </c>
      <c r="JZ9" s="273">
        <f>JY9</f>
        <v>7</v>
      </c>
      <c r="KA9" s="273">
        <v>10</v>
      </c>
      <c r="KB9" s="273">
        <v>8</v>
      </c>
      <c r="KC9" s="273">
        <f>KB9</f>
        <v>8</v>
      </c>
      <c r="KD9" s="273">
        <f>KC9</f>
        <v>8</v>
      </c>
      <c r="KE9" s="273">
        <v>11</v>
      </c>
      <c r="KF9" s="273">
        <v>9</v>
      </c>
      <c r="KG9" s="273">
        <f>KF9</f>
        <v>9</v>
      </c>
      <c r="KH9" s="273">
        <f>KG9</f>
        <v>9</v>
      </c>
      <c r="KI9" s="273">
        <v>12</v>
      </c>
      <c r="KJ9" s="273">
        <v>10</v>
      </c>
      <c r="KK9" s="273">
        <f>KJ9</f>
        <v>10</v>
      </c>
      <c r="KL9" s="273">
        <f>KK9</f>
        <v>10</v>
      </c>
      <c r="KM9" s="273">
        <v>13</v>
      </c>
      <c r="KN9" s="273">
        <f>KM9</f>
        <v>13</v>
      </c>
      <c r="KO9" s="273">
        <f t="shared" ref="KO9:KV9" si="164">KN9</f>
        <v>13</v>
      </c>
      <c r="KP9" s="273">
        <f t="shared" si="164"/>
        <v>13</v>
      </c>
      <c r="KQ9" s="273">
        <f t="shared" si="164"/>
        <v>13</v>
      </c>
      <c r="KR9" s="273">
        <f t="shared" si="164"/>
        <v>13</v>
      </c>
      <c r="KS9" s="273">
        <f t="shared" si="164"/>
        <v>13</v>
      </c>
      <c r="KT9" s="273">
        <f t="shared" si="164"/>
        <v>13</v>
      </c>
      <c r="KU9" s="273">
        <f t="shared" si="164"/>
        <v>13</v>
      </c>
      <c r="KV9" s="273">
        <f t="shared" si="164"/>
        <v>13</v>
      </c>
      <c r="KW9" s="273">
        <v>3</v>
      </c>
      <c r="KX9" s="273">
        <v>1</v>
      </c>
      <c r="KY9" s="273">
        <f t="shared" si="85"/>
        <v>1</v>
      </c>
      <c r="KZ9" s="273">
        <f>KY9</f>
        <v>1</v>
      </c>
      <c r="LA9" s="273">
        <v>4</v>
      </c>
      <c r="LB9" s="273">
        <v>2</v>
      </c>
      <c r="LC9" s="273">
        <f>LB9</f>
        <v>2</v>
      </c>
      <c r="LD9" s="273">
        <f>LC9</f>
        <v>2</v>
      </c>
      <c r="LE9" s="273">
        <v>5</v>
      </c>
      <c r="LF9" s="273">
        <v>3</v>
      </c>
      <c r="LG9" s="273">
        <f>LF9</f>
        <v>3</v>
      </c>
      <c r="LH9" s="273">
        <f>LG9</f>
        <v>3</v>
      </c>
      <c r="LI9" s="273">
        <v>6</v>
      </c>
      <c r="LJ9" s="273">
        <v>4</v>
      </c>
      <c r="LK9" s="273">
        <f>LJ9</f>
        <v>4</v>
      </c>
      <c r="LL9" s="273">
        <f>LK9</f>
        <v>4</v>
      </c>
      <c r="LM9" s="273">
        <v>7</v>
      </c>
      <c r="LN9" s="273">
        <v>5</v>
      </c>
      <c r="LO9" s="273">
        <f>LN9</f>
        <v>5</v>
      </c>
      <c r="LP9" s="273">
        <f>LO9</f>
        <v>5</v>
      </c>
      <c r="LQ9" s="273">
        <v>8</v>
      </c>
      <c r="LR9" s="273">
        <v>6</v>
      </c>
      <c r="LS9" s="273">
        <f>LR9</f>
        <v>6</v>
      </c>
      <c r="LT9" s="273">
        <f>LS9</f>
        <v>6</v>
      </c>
      <c r="LU9" s="273">
        <v>9</v>
      </c>
      <c r="LV9" s="273">
        <v>7</v>
      </c>
      <c r="LW9" s="273">
        <f>LV9</f>
        <v>7</v>
      </c>
      <c r="LX9" s="273">
        <f>LW9</f>
        <v>7</v>
      </c>
      <c r="LY9" s="273">
        <v>10</v>
      </c>
      <c r="LZ9" s="273">
        <v>8</v>
      </c>
      <c r="MA9" s="273">
        <f>LZ9</f>
        <v>8</v>
      </c>
      <c r="MB9" s="273">
        <f>MA9</f>
        <v>8</v>
      </c>
      <c r="MC9" s="273">
        <v>11</v>
      </c>
      <c r="MD9" s="273">
        <v>9</v>
      </c>
      <c r="ME9" s="273">
        <f>MD9</f>
        <v>9</v>
      </c>
      <c r="MF9" s="273">
        <f>ME9</f>
        <v>9</v>
      </c>
      <c r="MG9" s="273">
        <v>12</v>
      </c>
      <c r="MH9" s="273">
        <v>10</v>
      </c>
      <c r="MI9" s="273">
        <f>MH9</f>
        <v>10</v>
      </c>
      <c r="MJ9" s="273">
        <f>MI9</f>
        <v>10</v>
      </c>
      <c r="MK9" s="273">
        <v>13</v>
      </c>
      <c r="ML9" s="273">
        <f>MK9</f>
        <v>13</v>
      </c>
      <c r="MM9" s="273">
        <f t="shared" ref="MM9:MT9" si="165">ML9</f>
        <v>13</v>
      </c>
      <c r="MN9" s="273">
        <f t="shared" si="165"/>
        <v>13</v>
      </c>
      <c r="MO9" s="273">
        <f t="shared" si="165"/>
        <v>13</v>
      </c>
      <c r="MP9" s="273">
        <f t="shared" si="165"/>
        <v>13</v>
      </c>
      <c r="MQ9" s="273">
        <f t="shared" si="165"/>
        <v>13</v>
      </c>
      <c r="MR9" s="273">
        <f t="shared" si="165"/>
        <v>13</v>
      </c>
      <c r="MS9" s="273">
        <f t="shared" si="165"/>
        <v>13</v>
      </c>
      <c r="MT9" s="273">
        <f t="shared" si="165"/>
        <v>13</v>
      </c>
      <c r="MU9" s="273">
        <v>3</v>
      </c>
      <c r="MV9" s="273">
        <v>1</v>
      </c>
      <c r="MW9" s="273">
        <f t="shared" si="96"/>
        <v>1</v>
      </c>
      <c r="MX9" s="273">
        <f>MW9</f>
        <v>1</v>
      </c>
      <c r="MY9" s="273">
        <v>4</v>
      </c>
      <c r="MZ9" s="273">
        <v>2</v>
      </c>
      <c r="NA9" s="273">
        <f>MZ9</f>
        <v>2</v>
      </c>
      <c r="NB9" s="273">
        <f>NA9</f>
        <v>2</v>
      </c>
      <c r="NC9" s="273">
        <v>5</v>
      </c>
      <c r="ND9" s="273">
        <v>3</v>
      </c>
      <c r="NE9" s="273">
        <f>ND9</f>
        <v>3</v>
      </c>
      <c r="NF9" s="273">
        <f>NE9</f>
        <v>3</v>
      </c>
      <c r="NG9" s="273">
        <v>6</v>
      </c>
      <c r="NH9" s="273">
        <v>4</v>
      </c>
      <c r="NI9" s="273">
        <f>NH9</f>
        <v>4</v>
      </c>
      <c r="NJ9" s="273">
        <f>NI9</f>
        <v>4</v>
      </c>
      <c r="NK9" s="273">
        <v>7</v>
      </c>
      <c r="NL9" s="273">
        <v>5</v>
      </c>
      <c r="NM9" s="273">
        <f>NL9</f>
        <v>5</v>
      </c>
      <c r="NN9" s="273">
        <f>NM9</f>
        <v>5</v>
      </c>
      <c r="NO9" s="273">
        <v>8</v>
      </c>
      <c r="NP9" s="273">
        <v>6</v>
      </c>
      <c r="NQ9" s="273">
        <f>NP9</f>
        <v>6</v>
      </c>
      <c r="NR9" s="273">
        <f>NQ9</f>
        <v>6</v>
      </c>
      <c r="NS9" s="273">
        <v>9</v>
      </c>
      <c r="NT9" s="273">
        <v>7</v>
      </c>
      <c r="NU9" s="273">
        <f>NT9</f>
        <v>7</v>
      </c>
      <c r="NV9" s="273">
        <f>NU9</f>
        <v>7</v>
      </c>
      <c r="NW9" s="273">
        <v>10</v>
      </c>
      <c r="NX9" s="273">
        <v>8</v>
      </c>
      <c r="NY9" s="273">
        <f>NX9</f>
        <v>8</v>
      </c>
      <c r="NZ9" s="273">
        <f>NY9</f>
        <v>8</v>
      </c>
      <c r="OA9" s="273">
        <v>11</v>
      </c>
      <c r="OB9" s="273">
        <v>9</v>
      </c>
      <c r="OC9" s="273">
        <f>OB9</f>
        <v>9</v>
      </c>
      <c r="OD9" s="273">
        <f>OC9</f>
        <v>9</v>
      </c>
      <c r="OE9" s="273">
        <v>12</v>
      </c>
      <c r="OF9" s="273">
        <v>10</v>
      </c>
      <c r="OG9" s="273">
        <f>OF9</f>
        <v>10</v>
      </c>
      <c r="OH9" s="273">
        <f>OG9</f>
        <v>10</v>
      </c>
      <c r="OI9" s="273">
        <v>13</v>
      </c>
      <c r="OJ9" s="273">
        <f>OI9</f>
        <v>13</v>
      </c>
      <c r="OK9" s="273">
        <f t="shared" ref="OK9:OR9" si="166">OJ9</f>
        <v>13</v>
      </c>
      <c r="OL9" s="273">
        <f t="shared" si="166"/>
        <v>13</v>
      </c>
      <c r="OM9" s="273">
        <f t="shared" si="166"/>
        <v>13</v>
      </c>
      <c r="ON9" s="273">
        <f t="shared" si="166"/>
        <v>13</v>
      </c>
      <c r="OO9" s="273">
        <f t="shared" si="166"/>
        <v>13</v>
      </c>
      <c r="OP9" s="273">
        <f t="shared" si="166"/>
        <v>13</v>
      </c>
      <c r="OQ9" s="273">
        <f t="shared" si="166"/>
        <v>13</v>
      </c>
      <c r="OR9" s="273">
        <f t="shared" si="166"/>
        <v>13</v>
      </c>
      <c r="OS9" s="273">
        <v>3</v>
      </c>
      <c r="OT9" s="273">
        <v>1</v>
      </c>
      <c r="OU9" s="273">
        <f t="shared" si="107"/>
        <v>1</v>
      </c>
      <c r="OV9" s="273">
        <f>OU9</f>
        <v>1</v>
      </c>
      <c r="OW9" s="273">
        <v>4</v>
      </c>
      <c r="OX9" s="273">
        <v>2</v>
      </c>
      <c r="OY9" s="273">
        <f>OX9</f>
        <v>2</v>
      </c>
      <c r="OZ9" s="273">
        <f>OY9</f>
        <v>2</v>
      </c>
      <c r="PA9" s="273">
        <v>5</v>
      </c>
      <c r="PB9" s="273">
        <v>3</v>
      </c>
      <c r="PC9" s="273">
        <f>PB9</f>
        <v>3</v>
      </c>
      <c r="PD9" s="273">
        <f>PC9</f>
        <v>3</v>
      </c>
      <c r="PE9" s="273">
        <v>6</v>
      </c>
      <c r="PF9" s="273">
        <v>4</v>
      </c>
      <c r="PG9" s="273">
        <f>PF9</f>
        <v>4</v>
      </c>
      <c r="PH9" s="273">
        <f>PG9</f>
        <v>4</v>
      </c>
      <c r="PI9" s="273">
        <v>7</v>
      </c>
      <c r="PJ9" s="273">
        <v>5</v>
      </c>
      <c r="PK9" s="273">
        <f>PJ9</f>
        <v>5</v>
      </c>
      <c r="PL9" s="273">
        <f>PK9</f>
        <v>5</v>
      </c>
      <c r="PM9" s="273">
        <v>8</v>
      </c>
      <c r="PN9" s="273">
        <v>6</v>
      </c>
      <c r="PO9" s="273">
        <f>PN9</f>
        <v>6</v>
      </c>
      <c r="PP9" s="273">
        <f>PO9</f>
        <v>6</v>
      </c>
      <c r="PQ9" s="273">
        <v>9</v>
      </c>
      <c r="PR9" s="273">
        <v>7</v>
      </c>
      <c r="PS9" s="273">
        <f>PR9</f>
        <v>7</v>
      </c>
      <c r="PT9" s="273">
        <f>PS9</f>
        <v>7</v>
      </c>
      <c r="PU9" s="273">
        <v>10</v>
      </c>
      <c r="PV9" s="273">
        <v>8</v>
      </c>
      <c r="PW9" s="273">
        <f>PV9</f>
        <v>8</v>
      </c>
      <c r="PX9" s="273">
        <f>PW9</f>
        <v>8</v>
      </c>
      <c r="PY9" s="273">
        <v>11</v>
      </c>
      <c r="PZ9" s="273">
        <v>9</v>
      </c>
      <c r="QA9" s="273">
        <f>PZ9</f>
        <v>9</v>
      </c>
      <c r="QB9" s="273">
        <f>QA9</f>
        <v>9</v>
      </c>
      <c r="QC9" s="273">
        <v>12</v>
      </c>
      <c r="QD9" s="273">
        <v>10</v>
      </c>
      <c r="QE9" s="273">
        <f>QD9</f>
        <v>10</v>
      </c>
      <c r="QF9" s="273">
        <f>QE9</f>
        <v>10</v>
      </c>
      <c r="QG9" s="273">
        <v>13</v>
      </c>
      <c r="QH9" s="273">
        <f>QG9</f>
        <v>13</v>
      </c>
      <c r="QI9" s="273">
        <f t="shared" ref="QI9:QP9" si="167">QH9</f>
        <v>13</v>
      </c>
      <c r="QJ9" s="273">
        <f t="shared" si="167"/>
        <v>13</v>
      </c>
      <c r="QK9" s="273">
        <f t="shared" si="167"/>
        <v>13</v>
      </c>
      <c r="QL9" s="273">
        <f t="shared" si="167"/>
        <v>13</v>
      </c>
      <c r="QM9" s="273">
        <f t="shared" si="167"/>
        <v>13</v>
      </c>
      <c r="QN9" s="273">
        <f t="shared" si="167"/>
        <v>13</v>
      </c>
      <c r="QO9" s="273">
        <f t="shared" si="167"/>
        <v>13</v>
      </c>
      <c r="QP9" s="273">
        <f t="shared" si="167"/>
        <v>13</v>
      </c>
      <c r="QQ9" s="273">
        <v>3</v>
      </c>
      <c r="QR9" s="273">
        <v>1</v>
      </c>
      <c r="QS9" s="273">
        <f t="shared" si="118"/>
        <v>1</v>
      </c>
      <c r="QT9" s="273">
        <f>QS9</f>
        <v>1</v>
      </c>
      <c r="QU9" s="273">
        <v>4</v>
      </c>
      <c r="QV9" s="273">
        <v>2</v>
      </c>
      <c r="QW9" s="273">
        <f>QV9</f>
        <v>2</v>
      </c>
      <c r="QX9" s="273">
        <f>QW9</f>
        <v>2</v>
      </c>
      <c r="QY9" s="273">
        <v>5</v>
      </c>
      <c r="QZ9" s="273">
        <v>3</v>
      </c>
      <c r="RA9" s="273">
        <f>QZ9</f>
        <v>3</v>
      </c>
      <c r="RB9" s="273">
        <f>RA9</f>
        <v>3</v>
      </c>
      <c r="RC9" s="273">
        <v>6</v>
      </c>
      <c r="RD9" s="273">
        <v>4</v>
      </c>
      <c r="RE9" s="273">
        <f>RD9</f>
        <v>4</v>
      </c>
      <c r="RF9" s="273">
        <f>RE9</f>
        <v>4</v>
      </c>
      <c r="RG9" s="273">
        <v>7</v>
      </c>
      <c r="RH9" s="273">
        <v>5</v>
      </c>
      <c r="RI9" s="273">
        <f>RH9</f>
        <v>5</v>
      </c>
      <c r="RJ9" s="273">
        <f>RI9</f>
        <v>5</v>
      </c>
      <c r="RK9" s="273">
        <v>8</v>
      </c>
      <c r="RL9" s="273">
        <v>6</v>
      </c>
      <c r="RM9" s="273">
        <f>RL9</f>
        <v>6</v>
      </c>
      <c r="RN9" s="273">
        <f>RM9</f>
        <v>6</v>
      </c>
      <c r="RO9" s="273">
        <v>9</v>
      </c>
      <c r="RP9" s="273">
        <v>7</v>
      </c>
      <c r="RQ9" s="273">
        <f>RP9</f>
        <v>7</v>
      </c>
      <c r="RR9" s="273">
        <f>RQ9</f>
        <v>7</v>
      </c>
      <c r="RS9" s="273">
        <v>10</v>
      </c>
      <c r="RT9" s="273">
        <v>8</v>
      </c>
      <c r="RU9" s="273">
        <f>RT9</f>
        <v>8</v>
      </c>
      <c r="RV9" s="273">
        <f>RU9</f>
        <v>8</v>
      </c>
      <c r="RW9" s="273">
        <v>11</v>
      </c>
      <c r="RX9" s="273">
        <v>9</v>
      </c>
      <c r="RY9" s="273">
        <f>RX9</f>
        <v>9</v>
      </c>
      <c r="RZ9" s="273">
        <f>RY9</f>
        <v>9</v>
      </c>
      <c r="SA9" s="273">
        <v>12</v>
      </c>
      <c r="SB9" s="273">
        <v>10</v>
      </c>
      <c r="SC9" s="273">
        <f>SB9</f>
        <v>10</v>
      </c>
      <c r="SD9" s="273">
        <f>SC9</f>
        <v>10</v>
      </c>
      <c r="SE9" s="273">
        <v>13</v>
      </c>
      <c r="SF9" s="273">
        <f>SE9</f>
        <v>13</v>
      </c>
      <c r="SG9" s="273">
        <f t="shared" ref="SG9:SN9" si="168">SF9</f>
        <v>13</v>
      </c>
      <c r="SH9" s="273">
        <f t="shared" si="168"/>
        <v>13</v>
      </c>
      <c r="SI9" s="273">
        <f t="shared" si="168"/>
        <v>13</v>
      </c>
      <c r="SJ9" s="273">
        <f t="shared" si="168"/>
        <v>13</v>
      </c>
      <c r="SK9" s="273">
        <f t="shared" si="168"/>
        <v>13</v>
      </c>
      <c r="SL9" s="273">
        <f t="shared" si="168"/>
        <v>13</v>
      </c>
      <c r="SM9" s="273">
        <f t="shared" si="168"/>
        <v>13</v>
      </c>
      <c r="SN9" s="273">
        <f t="shared" si="168"/>
        <v>13</v>
      </c>
      <c r="SO9" s="273">
        <v>3</v>
      </c>
      <c r="SP9" s="273">
        <v>1</v>
      </c>
      <c r="SQ9" s="273">
        <f t="shared" si="129"/>
        <v>1</v>
      </c>
      <c r="SR9" s="273">
        <f>SQ9</f>
        <v>1</v>
      </c>
      <c r="SS9" s="273">
        <v>4</v>
      </c>
      <c r="ST9" s="273">
        <v>2</v>
      </c>
      <c r="SU9" s="273">
        <f>ST9</f>
        <v>2</v>
      </c>
      <c r="SV9" s="273">
        <f>SU9</f>
        <v>2</v>
      </c>
      <c r="SW9" s="273">
        <v>5</v>
      </c>
      <c r="SX9" s="273">
        <v>3</v>
      </c>
      <c r="SY9" s="273">
        <f>SX9</f>
        <v>3</v>
      </c>
      <c r="SZ9" s="273">
        <f>SY9</f>
        <v>3</v>
      </c>
      <c r="TA9" s="273">
        <v>6</v>
      </c>
      <c r="TB9" s="273">
        <v>4</v>
      </c>
      <c r="TC9" s="273">
        <f>TB9</f>
        <v>4</v>
      </c>
      <c r="TD9" s="273">
        <f>TC9</f>
        <v>4</v>
      </c>
      <c r="TE9" s="273">
        <v>7</v>
      </c>
      <c r="TF9" s="273">
        <v>5</v>
      </c>
      <c r="TG9" s="273">
        <f>TF9</f>
        <v>5</v>
      </c>
      <c r="TH9" s="273">
        <f>TG9</f>
        <v>5</v>
      </c>
      <c r="TI9" s="273">
        <v>8</v>
      </c>
      <c r="TJ9" s="273">
        <v>6</v>
      </c>
      <c r="TK9" s="273">
        <f>TJ9</f>
        <v>6</v>
      </c>
      <c r="TL9" s="273">
        <f>TK9</f>
        <v>6</v>
      </c>
      <c r="TM9" s="273">
        <v>9</v>
      </c>
      <c r="TN9" s="273">
        <v>7</v>
      </c>
      <c r="TO9" s="273">
        <f>TN9</f>
        <v>7</v>
      </c>
      <c r="TP9" s="273">
        <f>TO9</f>
        <v>7</v>
      </c>
      <c r="TQ9" s="273">
        <v>10</v>
      </c>
      <c r="TR9" s="273">
        <v>8</v>
      </c>
      <c r="TS9" s="273">
        <f>TR9</f>
        <v>8</v>
      </c>
      <c r="TT9" s="273">
        <f>TS9</f>
        <v>8</v>
      </c>
      <c r="TU9" s="273">
        <v>11</v>
      </c>
      <c r="TV9" s="273">
        <v>9</v>
      </c>
      <c r="TW9" s="273">
        <f>TV9</f>
        <v>9</v>
      </c>
      <c r="TX9" s="273">
        <f>TW9</f>
        <v>9</v>
      </c>
      <c r="TY9" s="273">
        <v>12</v>
      </c>
      <c r="TZ9" s="273">
        <v>10</v>
      </c>
      <c r="UA9" s="273">
        <f>TZ9</f>
        <v>10</v>
      </c>
      <c r="UB9" s="273">
        <f>UA9</f>
        <v>10</v>
      </c>
      <c r="UC9" s="273">
        <v>13</v>
      </c>
      <c r="UD9" s="273">
        <f>UC9</f>
        <v>13</v>
      </c>
      <c r="UE9" s="273">
        <f t="shared" ref="UE9:UL9" si="169">UD9</f>
        <v>13</v>
      </c>
      <c r="UF9" s="273">
        <f t="shared" si="169"/>
        <v>13</v>
      </c>
      <c r="UG9" s="273">
        <f t="shared" si="169"/>
        <v>13</v>
      </c>
      <c r="UH9" s="273">
        <f t="shared" si="169"/>
        <v>13</v>
      </c>
      <c r="UI9" s="273">
        <f t="shared" si="169"/>
        <v>13</v>
      </c>
      <c r="UJ9" s="273">
        <f t="shared" si="169"/>
        <v>13</v>
      </c>
      <c r="UK9" s="273">
        <f t="shared" si="169"/>
        <v>13</v>
      </c>
      <c r="UL9" s="273">
        <f t="shared" si="169"/>
        <v>13</v>
      </c>
      <c r="VI9" s="273">
        <v>1</v>
      </c>
      <c r="VK9" s="273">
        <v>1</v>
      </c>
      <c r="VM9" s="273">
        <v>1</v>
      </c>
      <c r="VQ9" s="273">
        <v>1</v>
      </c>
      <c r="VT9" s="273">
        <v>1</v>
      </c>
      <c r="VV9" s="273">
        <v>1</v>
      </c>
      <c r="VX9" s="273">
        <v>1</v>
      </c>
      <c r="VZ9" s="273">
        <v>1</v>
      </c>
      <c r="WB9" s="273">
        <v>1</v>
      </c>
      <c r="WC9" s="340"/>
      <c r="WD9" s="273"/>
      <c r="WE9" s="340"/>
      <c r="WF9" s="340"/>
      <c r="WG9" s="340"/>
    </row>
    <row r="10" spans="1:730" s="195" customFormat="1" ht="25.2" thickBot="1" x14ac:dyDescent="0.3">
      <c r="A10" s="187"/>
      <c r="B10" s="179" t="str">
        <f>Translations!B344</f>
        <v>District Heating Companies</v>
      </c>
      <c r="F10" s="339"/>
      <c r="VR10" s="273"/>
    </row>
    <row r="11" spans="1:730" s="181" customFormat="1" ht="110.7" customHeight="1" thickBot="1" x14ac:dyDescent="0.3">
      <c r="A11" s="346"/>
      <c r="B11" s="169" t="str">
        <f>IF(INDEX('Opinion Statement (DistHeat)'!$A:$A,B$8)="","",INDEX('Opinion Statement (DistHeat)'!$A:$A,B$8))</f>
        <v>Name of District Heating Company</v>
      </c>
      <c r="C11" s="169" t="str">
        <f>IF(INDEX('Opinion Statement (DistHeat)'!$A:$A,C$8)="","",INDEX('Opinion Statement (DistHeat)'!$A:$A,C$8))</f>
        <v>Address of District Heating Company</v>
      </c>
      <c r="D11" s="169" t="str">
        <f>IF(INDEX('Opinion Statement (DistHeat)'!$A:$A,D$8)="","",INDEX('Opinion Statement (DistHeat)'!$A:$A,D$8))</f>
        <v>Date(s) of relevant Climate-Neutrality Plan and period of validity for each plan:</v>
      </c>
      <c r="E11" s="169" t="str">
        <f>IF(INDEX('Opinion Statement (DistHeat)'!$A:$A,E$8)="","",INDEX('Opinion Statement (DistHeat)'!$A:$A,E$8))</f>
        <v>Have the Climate-Neutrality Plans listed above been checked by the Competent Authority and deemed compliant?</v>
      </c>
      <c r="F11" s="169" t="str">
        <f>IF(INDEX('Opinion Statement (DistHeat)'!$A:$A,F$8)="","",INDEX('Opinion Statement (DistHeat)'!$A:$A,F$8))</f>
        <v>Relevant Competent Authority checking climate-neutrality plans:</v>
      </c>
      <c r="G11" s="169" t="str">
        <f>IF(INDEX('Opinion Statement (DistHeat)'!$A:$A,G$8)="","",INDEX('Opinion Statement (DistHeat)'!$A:$A,G$8))</f>
        <v>Reporting Period</v>
      </c>
      <c r="H11" s="350" t="str">
        <f>IF(INDEX('Opinion Statement (DistHeat)'!$A:$A,H$8)="","",INDEX('Opinion Statement (DistHeat)'!$A:$A,H$8))</f>
        <v>Date of Climate-Neutrality Report:</v>
      </c>
      <c r="I11" s="351" t="str">
        <f>IF(INDEX('Opinion Statement (DistHeat)'!$A:$A,I$8)="","",INDEX('Opinion Statement (DistHeat)'!$A:$A,I$8))</f>
        <v>Name of Installation:</v>
      </c>
      <c r="J11" s="352" t="str">
        <f>IF(INDEX('Opinion Statement (DistHeat)'!$C:$C,J$8)="","",INDEX('Opinion Statement (DistHeat)'!$C:$C,J$8))</f>
        <v xml:space="preserve">Unique ID: </v>
      </c>
      <c r="K11" s="352" t="str">
        <f>IF(INDEX('Opinion Statement (DistHeat)'!$D:$D,K$8)="","",INDEX('Opinion Statement (DistHeat)'!$D:$D,K$8))</f>
        <v xml:space="preserve">GHG Permit Number: </v>
      </c>
      <c r="L11" s="352" t="str">
        <f>IF(INDEX('Opinion Statement (DistHeat)'!$E:$E,L$8)="","",INDEX('Opinion Statement (DistHeat)'!$E:$E,L$8))</f>
        <v>Annex I Activity:</v>
      </c>
      <c r="M11" s="353" t="str">
        <f>IF(INDEX('Opinion Statement (DistHeat)'!$F:$F,M$8)="","",INDEX('Opinion Statement (DistHeat)'!$F:$F,M$8))</f>
        <v>Address of Installation:</v>
      </c>
      <c r="N11" s="351" t="str">
        <f>IF(INDEX('Opinion Statement (DistHeat)'!$A:$A,N$8)="","",INDEX('Opinion Statement (DistHeat)'!$A:$A,N$8))</f>
        <v>Name of Installation:</v>
      </c>
      <c r="O11" s="352" t="str">
        <f>IF(INDEX('Opinion Statement (DistHeat)'!$C:$C,O$8)="","",INDEX('Opinion Statement (DistHeat)'!$C:$C,O$8))</f>
        <v xml:space="preserve">Unique ID: </v>
      </c>
      <c r="P11" s="352" t="str">
        <f>IF(INDEX('Opinion Statement (DistHeat)'!$D:$D,P$8)="","",INDEX('Opinion Statement (DistHeat)'!$D:$D,P$8))</f>
        <v xml:space="preserve">GHG Permit Number: </v>
      </c>
      <c r="Q11" s="352" t="str">
        <f>IF(INDEX('Opinion Statement (DistHeat)'!$E:$E,Q$8)="","",INDEX('Opinion Statement (DistHeat)'!$E:$E,Q$8))</f>
        <v>Annex I Activity:</v>
      </c>
      <c r="R11" s="353" t="str">
        <f>IF(INDEX('Opinion Statement (DistHeat)'!$F:$F,R$8)="","",INDEX('Opinion Statement (DistHeat)'!$F:$F,R$8))</f>
        <v>Address of Installation:</v>
      </c>
      <c r="S11" s="351" t="str">
        <f>IF(INDEX('Opinion Statement (DistHeat)'!$A:$A,S$8)="","",INDEX('Opinion Statement (DistHeat)'!$A:$A,S$8))</f>
        <v>Name of Installation:</v>
      </c>
      <c r="T11" s="352" t="str">
        <f>IF(INDEX('Opinion Statement (DistHeat)'!$C:$C,T$8)="","",INDEX('Opinion Statement (DistHeat)'!$C:$C,T$8))</f>
        <v xml:space="preserve">Unique ID: </v>
      </c>
      <c r="U11" s="352" t="str">
        <f>IF(INDEX('Opinion Statement (DistHeat)'!$D:$D,U$8)="","",INDEX('Opinion Statement (DistHeat)'!$D:$D,U$8))</f>
        <v xml:space="preserve">GHG Permit Number: </v>
      </c>
      <c r="V11" s="352" t="str">
        <f>IF(INDEX('Opinion Statement (DistHeat)'!$E:$E,V$8)="","",INDEX('Opinion Statement (DistHeat)'!$E:$E,V$8))</f>
        <v>Annex I Activity:</v>
      </c>
      <c r="W11" s="353" t="str">
        <f>IF(INDEX('Opinion Statement (DistHeat)'!$F:$F,W$8)="","",INDEX('Opinion Statement (DistHeat)'!$F:$F,W$8))</f>
        <v>Address of Installation:</v>
      </c>
      <c r="X11" s="351" t="str">
        <f>IF(INDEX('Opinion Statement (DistHeat)'!$A:$A,X$8)="","",INDEX('Opinion Statement (DistHeat)'!$A:$A,X$8))</f>
        <v>Name of Installation:</v>
      </c>
      <c r="Y11" s="352" t="str">
        <f>IF(INDEX('Opinion Statement (DistHeat)'!$C:$C,Y$8)="","",INDEX('Opinion Statement (DistHeat)'!$C:$C,Y$8))</f>
        <v xml:space="preserve">Unique ID: </v>
      </c>
      <c r="Z11" s="352" t="str">
        <f>IF(INDEX('Opinion Statement (DistHeat)'!$D:$D,Z$8)="","",INDEX('Opinion Statement (DistHeat)'!$D:$D,Z$8))</f>
        <v xml:space="preserve">GHG Permit Number: </v>
      </c>
      <c r="AA11" s="352" t="str">
        <f>IF(INDEX('Opinion Statement (DistHeat)'!$E:$E,AA$8)="","",INDEX('Opinion Statement (DistHeat)'!$E:$E,AA$8))</f>
        <v>Annex I Activity:</v>
      </c>
      <c r="AB11" s="353" t="str">
        <f>IF(INDEX('Opinion Statement (DistHeat)'!$F:$F,AB$8)="","",INDEX('Opinion Statement (DistHeat)'!$F:$F,AB$8))</f>
        <v>Address of Installation:</v>
      </c>
      <c r="AC11" s="351" t="str">
        <f>IF(INDEX('Opinion Statement (DistHeat)'!$A:$A,AC$8)="","",INDEX('Opinion Statement (DistHeat)'!$A:$A,AC$8))</f>
        <v>Name of Installation:</v>
      </c>
      <c r="AD11" s="352" t="str">
        <f>IF(INDEX('Opinion Statement (DistHeat)'!$C:$C,AD$8)="","",INDEX('Opinion Statement (DistHeat)'!$C:$C,AD$8))</f>
        <v xml:space="preserve">Unique ID: </v>
      </c>
      <c r="AE11" s="352" t="str">
        <f>IF(INDEX('Opinion Statement (DistHeat)'!$D:$D,AE$8)="","",INDEX('Opinion Statement (DistHeat)'!$D:$D,AE$8))</f>
        <v xml:space="preserve">GHG Permit Number: </v>
      </c>
      <c r="AF11" s="352" t="str">
        <f>IF(INDEX('Opinion Statement (DistHeat)'!$E:$E,AF$8)="","",INDEX('Opinion Statement (DistHeat)'!$E:$E,AF$8))</f>
        <v>Annex I Activity:</v>
      </c>
      <c r="AG11" s="353" t="str">
        <f>IF(INDEX('Opinion Statement (DistHeat)'!$F:$F,AG$8)="","",INDEX('Opinion Statement (DistHeat)'!$F:$F,AG$8))</f>
        <v>Address of Installation:</v>
      </c>
      <c r="AH11" s="351" t="str">
        <f>IF(INDEX('Opinion Statement (DistHeat)'!$A:$A,AH$8)="","",INDEX('Opinion Statement (DistHeat)'!$A:$A,AH$8))</f>
        <v>Name of Installation:</v>
      </c>
      <c r="AI11" s="352" t="str">
        <f>IF(INDEX('Opinion Statement (DistHeat)'!$C:$C,AI$8)="","",INDEX('Opinion Statement (DistHeat)'!$C:$C,AI$8))</f>
        <v xml:space="preserve">Unique ID: </v>
      </c>
      <c r="AJ11" s="352" t="str">
        <f>IF(INDEX('Opinion Statement (DistHeat)'!$D:$D,AJ$8)="","",INDEX('Opinion Statement (DistHeat)'!$D:$D,AJ$8))</f>
        <v xml:space="preserve">GHG Permit Number: </v>
      </c>
      <c r="AK11" s="352" t="str">
        <f>IF(INDEX('Opinion Statement (DistHeat)'!$E:$E,AK$8)="","",INDEX('Opinion Statement (DistHeat)'!$E:$E,AK$8))</f>
        <v>Annex I Activity:</v>
      </c>
      <c r="AL11" s="353" t="str">
        <f>IF(INDEX('Opinion Statement (DistHeat)'!$F:$F,AL$8)="","",INDEX('Opinion Statement (DistHeat)'!$F:$F,AL$8))</f>
        <v>Address of Installation:</v>
      </c>
      <c r="AM11" s="351" t="str">
        <f>IF(INDEX('Opinion Statement (DistHeat)'!$A:$A,AM$8)="","",INDEX('Opinion Statement (DistHeat)'!$A:$A,AM$8))</f>
        <v>Name of Installation:</v>
      </c>
      <c r="AN11" s="352" t="str">
        <f>IF(INDEX('Opinion Statement (DistHeat)'!$C:$C,AN$8)="","",INDEX('Opinion Statement (DistHeat)'!$C:$C,AN$8))</f>
        <v xml:space="preserve">Unique ID: </v>
      </c>
      <c r="AO11" s="352" t="str">
        <f>IF(INDEX('Opinion Statement (DistHeat)'!$D:$D,AO$8)="","",INDEX('Opinion Statement (DistHeat)'!$D:$D,AO$8))</f>
        <v xml:space="preserve">GHG Permit Number: </v>
      </c>
      <c r="AP11" s="352" t="str">
        <f>IF(INDEX('Opinion Statement (DistHeat)'!$E:$E,AP$8)="","",INDEX('Opinion Statement (DistHeat)'!$E:$E,AP$8))</f>
        <v>Annex I Activity:</v>
      </c>
      <c r="AQ11" s="353" t="str">
        <f>IF(INDEX('Opinion Statement (DistHeat)'!$F:$F,AQ$8)="","",INDEX('Opinion Statement (DistHeat)'!$F:$F,AQ$8))</f>
        <v>Address of Installation:</v>
      </c>
      <c r="AR11" s="351" t="str">
        <f>IF(INDEX('Opinion Statement (DistHeat)'!$A:$A,AR$8)="","",INDEX('Opinion Statement (DistHeat)'!$A:$A,AR$8))</f>
        <v>Name of Installation:</v>
      </c>
      <c r="AS11" s="352" t="str">
        <f>IF(INDEX('Opinion Statement (DistHeat)'!$C:$C,AS$8)="","",INDEX('Opinion Statement (DistHeat)'!$C:$C,AS$8))</f>
        <v xml:space="preserve">Unique ID: </v>
      </c>
      <c r="AT11" s="352" t="str">
        <f>IF(INDEX('Opinion Statement (DistHeat)'!$D:$D,AT$8)="","",INDEX('Opinion Statement (DistHeat)'!$D:$D,AT$8))</f>
        <v xml:space="preserve">GHG Permit Number: </v>
      </c>
      <c r="AU11" s="352" t="str">
        <f>IF(INDEX('Opinion Statement (DistHeat)'!$E:$E,AU$8)="","",INDEX('Opinion Statement (DistHeat)'!$E:$E,AU$8))</f>
        <v>Annex I Activity:</v>
      </c>
      <c r="AV11" s="353" t="str">
        <f>IF(INDEX('Opinion Statement (DistHeat)'!$F:$F,AV$8)="","",INDEX('Opinion Statement (DistHeat)'!$F:$F,AV$8))</f>
        <v>Address of Installation:</v>
      </c>
      <c r="AW11" s="351" t="str">
        <f>IF(INDEX('Opinion Statement (DistHeat)'!$A:$A,AW$8)="","",INDEX('Opinion Statement (DistHeat)'!$A:$A,AW$8))</f>
        <v>Name of Installation:</v>
      </c>
      <c r="AX11" s="352" t="str">
        <f>IF(INDEX('Opinion Statement (DistHeat)'!$C:$C,AX$8)="","",INDEX('Opinion Statement (DistHeat)'!$C:$C,AX$8))</f>
        <v xml:space="preserve">Unique ID: </v>
      </c>
      <c r="AY11" s="352" t="str">
        <f>IF(INDEX('Opinion Statement (DistHeat)'!$D:$D,AY$8)="","",INDEX('Opinion Statement (DistHeat)'!$D:$D,AY$8))</f>
        <v xml:space="preserve">GHG Permit Number: </v>
      </c>
      <c r="AZ11" s="352" t="str">
        <f>IF(INDEX('Opinion Statement (DistHeat)'!$E:$E,AZ$8)="","",INDEX('Opinion Statement (DistHeat)'!$E:$E,AZ$8))</f>
        <v>Annex I Activity:</v>
      </c>
      <c r="BA11" s="353" t="str">
        <f>IF(INDEX('Opinion Statement (DistHeat)'!$F:$F,BA$8)="","",INDEX('Opinion Statement (DistHeat)'!$F:$F,BA$8))</f>
        <v>Address of Installation:</v>
      </c>
      <c r="BB11" s="351" t="str">
        <f>IF(INDEX('Opinion Statement (DistHeat)'!$A:$A,BB$8)="","",INDEX('Opinion Statement (DistHeat)'!$A:$A,BB$8))</f>
        <v>Name of Installation:</v>
      </c>
      <c r="BC11" s="352" t="str">
        <f>IF(INDEX('Opinion Statement (DistHeat)'!$C:$C,BC$8)="","",INDEX('Opinion Statement (DistHeat)'!$C:$C,BC$8))</f>
        <v xml:space="preserve">Unique ID: </v>
      </c>
      <c r="BD11" s="352" t="str">
        <f>IF(INDEX('Opinion Statement (DistHeat)'!$D:$D,BD$8)="","",INDEX('Opinion Statement (DistHeat)'!$D:$D,BD$8))</f>
        <v xml:space="preserve">GHG Permit Number: </v>
      </c>
      <c r="BE11" s="352" t="str">
        <f>IF(INDEX('Opinion Statement (DistHeat)'!$E:$E,BE$8)="","",INDEX('Opinion Statement (DistHeat)'!$E:$E,BE$8))</f>
        <v>Annex I Activity:</v>
      </c>
      <c r="BF11" s="353" t="str">
        <f>IF(INDEX('Opinion Statement (DistHeat)'!$F:$F,BF$8)="","",INDEX('Opinion Statement (DistHeat)'!$F:$F,BF$8))</f>
        <v>Address of Installation:</v>
      </c>
      <c r="BG11" s="351" t="str">
        <f>IF(INDEX('Opinion Statement (DistHeat)'!$A:$A,BG$8)="","",INDEX('Opinion Statement (DistHeat)'!$A:$A,BG$8))</f>
        <v>IN01</v>
      </c>
      <c r="BH11" s="374" t="str">
        <f>IF(INDEX('Opinion Statement (DistHeat)'!$B:$B,BG$8)="","",INDEX('Opinion Statement (DistHeat)'!$B:$B,BG$8))</f>
        <v xml:space="preserve"> </v>
      </c>
      <c r="BI11" s="375"/>
      <c r="BJ11" s="376"/>
      <c r="BK11" s="351" t="str">
        <f>IF(INDEX('Opinion Statement (DistHeat)'!$A:$A,BK$8)="","",INDEX('Opinion Statement (DistHeat)'!$A:$A,BK$8))</f>
        <v>IN01</v>
      </c>
      <c r="BL11" s="374" t="str">
        <f>IF(INDEX('Opinion Statement (DistHeat)'!$B:$B,BK$8)="","",INDEX('Opinion Statement (DistHeat)'!$B:$B,BK$8))</f>
        <v xml:space="preserve"> </v>
      </c>
      <c r="BM11" s="375"/>
      <c r="BN11" s="377"/>
      <c r="BO11" s="351" t="str">
        <f>IF(INDEX('Opinion Statement (DistHeat)'!$A:$A,BO$8)="","",INDEX('Opinion Statement (DistHeat)'!$A:$A,BO$8))</f>
        <v>IN01</v>
      </c>
      <c r="BP11" s="374" t="str">
        <f>IF(INDEX('Opinion Statement (DistHeat)'!$B:$B,BO$8)="","",INDEX('Opinion Statement (DistHeat)'!$B:$B,BO$8))</f>
        <v xml:space="preserve"> </v>
      </c>
      <c r="BQ11" s="375"/>
      <c r="BR11" s="377"/>
      <c r="BS11" s="351" t="str">
        <f>IF(INDEX('Opinion Statement (DistHeat)'!$A:$A,BS$8)="","",INDEX('Opinion Statement (DistHeat)'!$A:$A,BS$8))</f>
        <v>IN01</v>
      </c>
      <c r="BT11" s="374" t="str">
        <f>IF(INDEX('Opinion Statement (DistHeat)'!$B:$B,BS$8)="","",INDEX('Opinion Statement (DistHeat)'!$B:$B,BS$8))</f>
        <v xml:space="preserve"> </v>
      </c>
      <c r="BU11" s="375"/>
      <c r="BV11" s="377"/>
      <c r="BW11" s="351" t="str">
        <f>IF(INDEX('Opinion Statement (DistHeat)'!$A:$A,BW$8)="","",INDEX('Opinion Statement (DistHeat)'!$A:$A,BW$8))</f>
        <v>IN01</v>
      </c>
      <c r="BX11" s="374" t="str">
        <f>IF(INDEX('Opinion Statement (DistHeat)'!$B:$B,BW$8)="","",INDEX('Opinion Statement (DistHeat)'!$B:$B,BW$8))</f>
        <v xml:space="preserve"> </v>
      </c>
      <c r="BY11" s="375"/>
      <c r="BZ11" s="377"/>
      <c r="CA11" s="351" t="str">
        <f>IF(INDEX('Opinion Statement (DistHeat)'!$A:$A,CA$8)="","",INDEX('Opinion Statement (DistHeat)'!$A:$A,CA$8))</f>
        <v>IN01</v>
      </c>
      <c r="CB11" s="374" t="str">
        <f>IF(INDEX('Opinion Statement (DistHeat)'!$B:$B,CA$8)="","",INDEX('Opinion Statement (DistHeat)'!$B:$B,CA$8))</f>
        <v xml:space="preserve"> </v>
      </c>
      <c r="CC11" s="375"/>
      <c r="CD11" s="377"/>
      <c r="CE11" s="351" t="str">
        <f>IF(INDEX('Opinion Statement (DistHeat)'!$A:$A,CE$8)="","",INDEX('Opinion Statement (DistHeat)'!$A:$A,CE$8))</f>
        <v>IN01</v>
      </c>
      <c r="CF11" s="374" t="str">
        <f>IF(INDEX('Opinion Statement (DistHeat)'!$B:$B,CE$8)="","",INDEX('Opinion Statement (DistHeat)'!$B:$B,CE$8))</f>
        <v xml:space="preserve"> </v>
      </c>
      <c r="CG11" s="375"/>
      <c r="CH11" s="377"/>
      <c r="CI11" s="351" t="str">
        <f>IF(INDEX('Opinion Statement (DistHeat)'!$A:$A,CI$8)="","",INDEX('Opinion Statement (DistHeat)'!$A:$A,CI$8))</f>
        <v>IN01</v>
      </c>
      <c r="CJ11" s="374" t="str">
        <f>IF(INDEX('Opinion Statement (DistHeat)'!$B:$B,CI$8)="","",INDEX('Opinion Statement (DistHeat)'!$B:$B,CI$8))</f>
        <v xml:space="preserve"> </v>
      </c>
      <c r="CK11" s="375"/>
      <c r="CL11" s="377"/>
      <c r="CM11" s="351" t="str">
        <f>IF(INDEX('Opinion Statement (DistHeat)'!$A:$A,CM$8)="","",INDEX('Opinion Statement (DistHeat)'!$A:$A,CM$8))</f>
        <v>IN01</v>
      </c>
      <c r="CN11" s="374" t="str">
        <f>IF(INDEX('Opinion Statement (DistHeat)'!$B:$B,CM$8)="","",INDEX('Opinion Statement (DistHeat)'!$B:$B,CM$8))</f>
        <v xml:space="preserve"> </v>
      </c>
      <c r="CO11" s="375"/>
      <c r="CP11" s="377"/>
      <c r="CQ11" s="351" t="str">
        <f>IF(INDEX('Opinion Statement (DistHeat)'!$A:$A,CQ$8)="","",INDEX('Opinion Statement (DistHeat)'!$A:$A,CQ$8))</f>
        <v>IN01</v>
      </c>
      <c r="CR11" s="374" t="str">
        <f>IF(INDEX('Opinion Statement (DistHeat)'!$B:$B,CQ$8)="","",INDEX('Opinion Statement (DistHeat)'!$B:$B,CQ$8))</f>
        <v xml:space="preserve"> </v>
      </c>
      <c r="CS11" s="375"/>
      <c r="CT11" s="375"/>
      <c r="CU11" s="357" t="str">
        <f>IF(INDEX('Opinion Statement (DistHeat)'!$A:$A,CU$8)="","",INDEX('Opinion Statement (DistHeat)'!$A:$A,CU$8))</f>
        <v>IN01</v>
      </c>
      <c r="CV11" s="381"/>
      <c r="CW11" s="381"/>
      <c r="CX11" s="381"/>
      <c r="CY11" s="381"/>
      <c r="CZ11" s="381"/>
      <c r="DA11" s="381"/>
      <c r="DB11" s="381"/>
      <c r="DC11" s="381"/>
      <c r="DD11" s="382"/>
      <c r="DE11" s="355" t="str">
        <f>IF(INDEX('Opinion Statement (DistHeat)'!$A:$A,DE$8)="","",INDEX('Opinion Statement (DistHeat)'!$A:$A,DE$8))</f>
        <v>IN02</v>
      </c>
      <c r="DF11" s="366" t="str">
        <f>IF(INDEX('Opinion Statement (DistHeat)'!$B:$B,DE$8)="","",INDEX('Opinion Statement (DistHeat)'!$B:$B,DE$8))</f>
        <v xml:space="preserve"> </v>
      </c>
      <c r="DG11" s="367"/>
      <c r="DH11" s="373"/>
      <c r="DI11" s="355" t="str">
        <f>IF(INDEX('Opinion Statement (DistHeat)'!$A:$A,DI$8)="","",INDEX('Opinion Statement (DistHeat)'!$A:$A,DI$8))</f>
        <v>IN02</v>
      </c>
      <c r="DJ11" s="366" t="str">
        <f>IF(INDEX('Opinion Statement (DistHeat)'!$B:$B,DI$8)="","",INDEX('Opinion Statement (DistHeat)'!$B:$B,DI$8))</f>
        <v xml:space="preserve"> </v>
      </c>
      <c r="DK11" s="367"/>
      <c r="DL11" s="368"/>
      <c r="DM11" s="355" t="str">
        <f>IF(INDEX('Opinion Statement (DistHeat)'!$A:$A,DM$8)="","",INDEX('Opinion Statement (DistHeat)'!$A:$A,DM$8))</f>
        <v>IN02</v>
      </c>
      <c r="DN11" s="366" t="str">
        <f>IF(INDEX('Opinion Statement (DistHeat)'!$B:$B,DM$8)="","",INDEX('Opinion Statement (DistHeat)'!$B:$B,DM$8))</f>
        <v xml:space="preserve"> </v>
      </c>
      <c r="DO11" s="367"/>
      <c r="DP11" s="368"/>
      <c r="DQ11" s="355" t="str">
        <f>IF(INDEX('Opinion Statement (DistHeat)'!$A:$A,DQ$8)="","",INDEX('Opinion Statement (DistHeat)'!$A:$A,DQ$8))</f>
        <v>IN02</v>
      </c>
      <c r="DR11" s="366" t="str">
        <f>IF(INDEX('Opinion Statement (DistHeat)'!$B:$B,DQ$8)="","",INDEX('Opinion Statement (DistHeat)'!$B:$B,DQ$8))</f>
        <v xml:space="preserve"> </v>
      </c>
      <c r="DS11" s="367"/>
      <c r="DT11" s="368"/>
      <c r="DU11" s="355" t="str">
        <f>IF(INDEX('Opinion Statement (DistHeat)'!$A:$A,DU$8)="","",INDEX('Opinion Statement (DistHeat)'!$A:$A,DU$8))</f>
        <v>IN02</v>
      </c>
      <c r="DV11" s="366" t="str">
        <f>IF(INDEX('Opinion Statement (DistHeat)'!$B:$B,DU$8)="","",INDEX('Opinion Statement (DistHeat)'!$B:$B,DU$8))</f>
        <v xml:space="preserve"> </v>
      </c>
      <c r="DW11" s="367"/>
      <c r="DX11" s="368"/>
      <c r="DY11" s="355" t="str">
        <f>IF(INDEX('Opinion Statement (DistHeat)'!$A:$A,DY$8)="","",INDEX('Opinion Statement (DistHeat)'!$A:$A,DY$8))</f>
        <v>IN02</v>
      </c>
      <c r="DZ11" s="366" t="str">
        <f>IF(INDEX('Opinion Statement (DistHeat)'!$B:$B,DY$8)="","",INDEX('Opinion Statement (DistHeat)'!$B:$B,DY$8))</f>
        <v xml:space="preserve"> </v>
      </c>
      <c r="EA11" s="367"/>
      <c r="EB11" s="368"/>
      <c r="EC11" s="355" t="str">
        <f>IF(INDEX('Opinion Statement (DistHeat)'!$A:$A,EC$8)="","",INDEX('Opinion Statement (DistHeat)'!$A:$A,EC$8))</f>
        <v>IN02</v>
      </c>
      <c r="ED11" s="366" t="str">
        <f>IF(INDEX('Opinion Statement (DistHeat)'!$B:$B,EC$8)="","",INDEX('Opinion Statement (DistHeat)'!$B:$B,EC$8))</f>
        <v xml:space="preserve"> </v>
      </c>
      <c r="EE11" s="367"/>
      <c r="EF11" s="368"/>
      <c r="EG11" s="355" t="str">
        <f>IF(INDEX('Opinion Statement (DistHeat)'!$A:$A,EG$8)="","",INDEX('Opinion Statement (DistHeat)'!$A:$A,EG$8))</f>
        <v>IN02</v>
      </c>
      <c r="EH11" s="366" t="str">
        <f>IF(INDEX('Opinion Statement (DistHeat)'!$B:$B,EG$8)="","",INDEX('Opinion Statement (DistHeat)'!$B:$B,EG$8))</f>
        <v xml:space="preserve"> </v>
      </c>
      <c r="EI11" s="367"/>
      <c r="EJ11" s="368"/>
      <c r="EK11" s="355" t="str">
        <f>IF(INDEX('Opinion Statement (DistHeat)'!$A:$A,EK$8)="","",INDEX('Opinion Statement (DistHeat)'!$A:$A,EK$8))</f>
        <v>IN02</v>
      </c>
      <c r="EL11" s="366" t="str">
        <f>IF(INDEX('Opinion Statement (DistHeat)'!$B:$B,EK$8)="","",INDEX('Opinion Statement (DistHeat)'!$B:$B,EK$8))</f>
        <v xml:space="preserve"> </v>
      </c>
      <c r="EM11" s="367"/>
      <c r="EN11" s="368"/>
      <c r="EO11" s="355" t="str">
        <f>IF(INDEX('Opinion Statement (DistHeat)'!$A:$A,EO$8)="","",INDEX('Opinion Statement (DistHeat)'!$A:$A,EO$8))</f>
        <v>IN02</v>
      </c>
      <c r="EP11" s="366" t="str">
        <f>IF(INDEX('Opinion Statement (DistHeat)'!$B:$B,EO$8)="","",INDEX('Opinion Statement (DistHeat)'!$B:$B,EO$8))</f>
        <v xml:space="preserve"> </v>
      </c>
      <c r="EQ11" s="367"/>
      <c r="ER11" s="368"/>
      <c r="ES11" s="378" t="str">
        <f>IF(INDEX('Opinion Statement (DistHeat)'!$A:$A,ES$8)="","",INDEX('Opinion Statement (DistHeat)'!$A:$A,ES$8))</f>
        <v>IN02</v>
      </c>
      <c r="ET11" s="379"/>
      <c r="EU11" s="379"/>
      <c r="EV11" s="379"/>
      <c r="EW11" s="379"/>
      <c r="EX11" s="379"/>
      <c r="EY11" s="379"/>
      <c r="EZ11" s="379"/>
      <c r="FA11" s="379"/>
      <c r="FB11" s="380"/>
      <c r="FC11" s="356" t="str">
        <f>IF(INDEX('Opinion Statement (DistHeat)'!$A:$A,FC$8)="","",INDEX('Opinion Statement (DistHeat)'!$A:$A,FC$8))</f>
        <v>IN03</v>
      </c>
      <c r="FD11" s="369" t="str">
        <f>IF(INDEX('Opinion Statement (DistHeat)'!$B:$B,FC$8)="","",INDEX('Opinion Statement (DistHeat)'!$B:$B,FC$8))</f>
        <v xml:space="preserve"> </v>
      </c>
      <c r="FE11" s="370"/>
      <c r="FF11" s="372"/>
      <c r="FG11" s="356" t="str">
        <f>IF(INDEX('Opinion Statement (DistHeat)'!$A:$A,FG$8)="","",INDEX('Opinion Statement (DistHeat)'!$A:$A,FG$8))</f>
        <v>IN03</v>
      </c>
      <c r="FH11" s="369" t="str">
        <f>IF(INDEX('Opinion Statement (DistHeat)'!$B:$B,FG$8)="","",INDEX('Opinion Statement (DistHeat)'!$B:$B,FG$8))</f>
        <v xml:space="preserve"> </v>
      </c>
      <c r="FI11" s="370"/>
      <c r="FJ11" s="371"/>
      <c r="FK11" s="356" t="str">
        <f>IF(INDEX('Opinion Statement (DistHeat)'!$A:$A,FK$8)="","",INDEX('Opinion Statement (DistHeat)'!$A:$A,FK$8))</f>
        <v>IN03</v>
      </c>
      <c r="FL11" s="369" t="str">
        <f>IF(INDEX('Opinion Statement (DistHeat)'!$B:$B,FK$8)="","",INDEX('Opinion Statement (DistHeat)'!$B:$B,FK$8))</f>
        <v xml:space="preserve"> </v>
      </c>
      <c r="FM11" s="370"/>
      <c r="FN11" s="371"/>
      <c r="FO11" s="356" t="str">
        <f>IF(INDEX('Opinion Statement (DistHeat)'!$A:$A,FO$8)="","",INDEX('Opinion Statement (DistHeat)'!$A:$A,FO$8))</f>
        <v>IN03</v>
      </c>
      <c r="FP11" s="369" t="str">
        <f>IF(INDEX('Opinion Statement (DistHeat)'!$B:$B,FO$8)="","",INDEX('Opinion Statement (DistHeat)'!$B:$B,FO$8))</f>
        <v xml:space="preserve"> </v>
      </c>
      <c r="FQ11" s="370"/>
      <c r="FR11" s="371"/>
      <c r="FS11" s="356" t="str">
        <f>IF(INDEX('Opinion Statement (DistHeat)'!$A:$A,FS$8)="","",INDEX('Opinion Statement (DistHeat)'!$A:$A,FS$8))</f>
        <v>IN03</v>
      </c>
      <c r="FT11" s="369" t="str">
        <f>IF(INDEX('Opinion Statement (DistHeat)'!$B:$B,FS$8)="","",INDEX('Opinion Statement (DistHeat)'!$B:$B,FS$8))</f>
        <v xml:space="preserve"> </v>
      </c>
      <c r="FU11" s="370"/>
      <c r="FV11" s="371"/>
      <c r="FW11" s="356" t="str">
        <f>IF(INDEX('Opinion Statement (DistHeat)'!$A:$A,FW$8)="","",INDEX('Opinion Statement (DistHeat)'!$A:$A,FW$8))</f>
        <v>IN03</v>
      </c>
      <c r="FX11" s="369" t="str">
        <f>IF(INDEX('Opinion Statement (DistHeat)'!$B:$B,FW$8)="","",INDEX('Opinion Statement (DistHeat)'!$B:$B,FW$8))</f>
        <v xml:space="preserve"> </v>
      </c>
      <c r="FY11" s="370"/>
      <c r="FZ11" s="371"/>
      <c r="GA11" s="356" t="str">
        <f>IF(INDEX('Opinion Statement (DistHeat)'!$A:$A,GA$8)="","",INDEX('Opinion Statement (DistHeat)'!$A:$A,GA$8))</f>
        <v>IN03</v>
      </c>
      <c r="GB11" s="369" t="str">
        <f>IF(INDEX('Opinion Statement (DistHeat)'!$B:$B,GA$8)="","",INDEX('Opinion Statement (DistHeat)'!$B:$B,GA$8))</f>
        <v xml:space="preserve"> </v>
      </c>
      <c r="GC11" s="370"/>
      <c r="GD11" s="371"/>
      <c r="GE11" s="356" t="str">
        <f>IF(INDEX('Opinion Statement (DistHeat)'!$A:$A,GE$8)="","",INDEX('Opinion Statement (DistHeat)'!$A:$A,GE$8))</f>
        <v>IN03</v>
      </c>
      <c r="GF11" s="369" t="str">
        <f>IF(INDEX('Opinion Statement (DistHeat)'!$B:$B,GE$8)="","",INDEX('Opinion Statement (DistHeat)'!$B:$B,GE$8))</f>
        <v xml:space="preserve"> </v>
      </c>
      <c r="GG11" s="370"/>
      <c r="GH11" s="371"/>
      <c r="GI11" s="356" t="str">
        <f>IF(INDEX('Opinion Statement (DistHeat)'!$A:$A,GI$8)="","",INDEX('Opinion Statement (DistHeat)'!$A:$A,GI$8))</f>
        <v>IN03</v>
      </c>
      <c r="GJ11" s="369" t="str">
        <f>IF(INDEX('Opinion Statement (DistHeat)'!$B:$B,GI$8)="","",INDEX('Opinion Statement (DistHeat)'!$B:$B,GI$8))</f>
        <v xml:space="preserve"> </v>
      </c>
      <c r="GK11" s="370"/>
      <c r="GL11" s="371"/>
      <c r="GM11" s="356" t="str">
        <f>IF(INDEX('Opinion Statement (DistHeat)'!$A:$A,GM$8)="","",INDEX('Opinion Statement (DistHeat)'!$A:$A,GM$8))</f>
        <v>IN03</v>
      </c>
      <c r="GN11" s="369" t="str">
        <f>IF(INDEX('Opinion Statement (DistHeat)'!$B:$B,GM$8)="","",INDEX('Opinion Statement (DistHeat)'!$B:$B,GM$8))</f>
        <v xml:space="preserve"> </v>
      </c>
      <c r="GO11" s="370"/>
      <c r="GP11" s="371"/>
      <c r="GQ11" s="383" t="str">
        <f>IF(INDEX('Opinion Statement (DistHeat)'!$A:$A,GQ$8)="","",INDEX('Opinion Statement (DistHeat)'!$A:$A,GQ$8))</f>
        <v>IN03</v>
      </c>
      <c r="GR11" s="384"/>
      <c r="GS11" s="384"/>
      <c r="GT11" s="384"/>
      <c r="GU11" s="384"/>
      <c r="GV11" s="384"/>
      <c r="GW11" s="384"/>
      <c r="GX11" s="384"/>
      <c r="GY11" s="384"/>
      <c r="GZ11" s="385"/>
      <c r="HA11" s="355" t="str">
        <f>IF(INDEX('Opinion Statement (DistHeat)'!$A:$A,HA$8)="","",INDEX('Opinion Statement (DistHeat)'!$A:$A,HA$8))</f>
        <v>IN04</v>
      </c>
      <c r="HB11" s="366" t="str">
        <f>IF(INDEX('Opinion Statement (DistHeat)'!$B:$B,HA$8)="","",INDEX('Opinion Statement (DistHeat)'!$B:$B,HA$8))</f>
        <v xml:space="preserve"> </v>
      </c>
      <c r="HC11" s="367"/>
      <c r="HD11" s="373"/>
      <c r="HE11" s="355" t="str">
        <f>IF(INDEX('Opinion Statement (DistHeat)'!$A:$A,HE$8)="","",INDEX('Opinion Statement (DistHeat)'!$A:$A,HE$8))</f>
        <v>IN04</v>
      </c>
      <c r="HF11" s="366" t="str">
        <f>IF(INDEX('Opinion Statement (DistHeat)'!$B:$B,HE$8)="","",INDEX('Opinion Statement (DistHeat)'!$B:$B,HE$8))</f>
        <v xml:space="preserve"> </v>
      </c>
      <c r="HG11" s="367"/>
      <c r="HH11" s="368"/>
      <c r="HI11" s="355" t="str">
        <f>IF(INDEX('Opinion Statement (DistHeat)'!$A:$A,HI$8)="","",INDEX('Opinion Statement (DistHeat)'!$A:$A,HI$8))</f>
        <v>IN04</v>
      </c>
      <c r="HJ11" s="366" t="str">
        <f>IF(INDEX('Opinion Statement (DistHeat)'!$B:$B,HI$8)="","",INDEX('Opinion Statement (DistHeat)'!$B:$B,HI$8))</f>
        <v xml:space="preserve"> </v>
      </c>
      <c r="HK11" s="367"/>
      <c r="HL11" s="368"/>
      <c r="HM11" s="355" t="str">
        <f>IF(INDEX('Opinion Statement (DistHeat)'!$A:$A,HM$8)="","",INDEX('Opinion Statement (DistHeat)'!$A:$A,HM$8))</f>
        <v>IN04</v>
      </c>
      <c r="HN11" s="366" t="str">
        <f>IF(INDEX('Opinion Statement (DistHeat)'!$B:$B,HM$8)="","",INDEX('Opinion Statement (DistHeat)'!$B:$B,HM$8))</f>
        <v xml:space="preserve"> </v>
      </c>
      <c r="HO11" s="367"/>
      <c r="HP11" s="368"/>
      <c r="HQ11" s="355" t="str">
        <f>IF(INDEX('Opinion Statement (DistHeat)'!$A:$A,HQ$8)="","",INDEX('Opinion Statement (DistHeat)'!$A:$A,HQ$8))</f>
        <v>IN04</v>
      </c>
      <c r="HR11" s="366" t="str">
        <f>IF(INDEX('Opinion Statement (DistHeat)'!$B:$B,HQ$8)="","",INDEX('Opinion Statement (DistHeat)'!$B:$B,HQ$8))</f>
        <v xml:space="preserve"> </v>
      </c>
      <c r="HS11" s="367"/>
      <c r="HT11" s="368"/>
      <c r="HU11" s="355" t="str">
        <f>IF(INDEX('Opinion Statement (DistHeat)'!$A:$A,HU$8)="","",INDEX('Opinion Statement (DistHeat)'!$A:$A,HU$8))</f>
        <v>IN04</v>
      </c>
      <c r="HV11" s="366" t="str">
        <f>IF(INDEX('Opinion Statement (DistHeat)'!$B:$B,HU$8)="","",INDEX('Opinion Statement (DistHeat)'!$B:$B,HU$8))</f>
        <v xml:space="preserve"> </v>
      </c>
      <c r="HW11" s="367"/>
      <c r="HX11" s="368"/>
      <c r="HY11" s="355" t="str">
        <f>IF(INDEX('Opinion Statement (DistHeat)'!$A:$A,HY$8)="","",INDEX('Opinion Statement (DistHeat)'!$A:$A,HY$8))</f>
        <v>IN04</v>
      </c>
      <c r="HZ11" s="366" t="str">
        <f>IF(INDEX('Opinion Statement (DistHeat)'!$B:$B,HY$8)="","",INDEX('Opinion Statement (DistHeat)'!$B:$B,HY$8))</f>
        <v xml:space="preserve"> </v>
      </c>
      <c r="IA11" s="367"/>
      <c r="IB11" s="368"/>
      <c r="IC11" s="355" t="str">
        <f>IF(INDEX('Opinion Statement (DistHeat)'!$A:$A,IC$8)="","",INDEX('Opinion Statement (DistHeat)'!$A:$A,IC$8))</f>
        <v>IN04</v>
      </c>
      <c r="ID11" s="366" t="str">
        <f>IF(INDEX('Opinion Statement (DistHeat)'!$B:$B,IC$8)="","",INDEX('Opinion Statement (DistHeat)'!$B:$B,IC$8))</f>
        <v xml:space="preserve"> </v>
      </c>
      <c r="IE11" s="367"/>
      <c r="IF11" s="368"/>
      <c r="IG11" s="355" t="str">
        <f>IF(INDEX('Opinion Statement (DistHeat)'!$A:$A,IG$8)="","",INDEX('Opinion Statement (DistHeat)'!$A:$A,IG$8))</f>
        <v>IN04</v>
      </c>
      <c r="IH11" s="366" t="str">
        <f>IF(INDEX('Opinion Statement (DistHeat)'!$B:$B,IG$8)="","",INDEX('Opinion Statement (DistHeat)'!$B:$B,IG$8))</f>
        <v xml:space="preserve"> </v>
      </c>
      <c r="II11" s="367"/>
      <c r="IJ11" s="368"/>
      <c r="IK11" s="355" t="str">
        <f>IF(INDEX('Opinion Statement (DistHeat)'!$A:$A,IK$8)="","",INDEX('Opinion Statement (DistHeat)'!$A:$A,IK$8))</f>
        <v>IN04</v>
      </c>
      <c r="IL11" s="366" t="str">
        <f>IF(INDEX('Opinion Statement (DistHeat)'!$B:$B,IK$8)="","",INDEX('Opinion Statement (DistHeat)'!$B:$B,IK$8))</f>
        <v xml:space="preserve"> </v>
      </c>
      <c r="IM11" s="367"/>
      <c r="IN11" s="368"/>
      <c r="IO11" s="378" t="str">
        <f>IF(INDEX('Opinion Statement (DistHeat)'!$A:$A,IO$8)="","",INDEX('Opinion Statement (DistHeat)'!$A:$A,IO$8))</f>
        <v>IN04</v>
      </c>
      <c r="IP11" s="379"/>
      <c r="IQ11" s="379"/>
      <c r="IR11" s="379"/>
      <c r="IS11" s="379"/>
      <c r="IT11" s="379"/>
      <c r="IU11" s="379"/>
      <c r="IV11" s="379"/>
      <c r="IW11" s="379"/>
      <c r="IX11" s="380"/>
      <c r="IY11" s="356" t="str">
        <f>IF(INDEX('Opinion Statement (DistHeat)'!$A:$A,IY$8)="","",INDEX('Opinion Statement (DistHeat)'!$A:$A,IY$8))</f>
        <v>IN05</v>
      </c>
      <c r="IZ11" s="369" t="str">
        <f>IF(INDEX('Opinion Statement (DistHeat)'!$B:$B,IY$8)="","",INDEX('Opinion Statement (DistHeat)'!$B:$B,IY$8))</f>
        <v xml:space="preserve"> </v>
      </c>
      <c r="JA11" s="370"/>
      <c r="JB11" s="372"/>
      <c r="JC11" s="356" t="str">
        <f>IF(INDEX('Opinion Statement (DistHeat)'!$A:$A,JC$8)="","",INDEX('Opinion Statement (DistHeat)'!$A:$A,JC$8))</f>
        <v>IN05</v>
      </c>
      <c r="JD11" s="369" t="str">
        <f>IF(INDEX('Opinion Statement (DistHeat)'!$B:$B,JC$8)="","",INDEX('Opinion Statement (DistHeat)'!$B:$B,JC$8))</f>
        <v xml:space="preserve"> </v>
      </c>
      <c r="JE11" s="370"/>
      <c r="JF11" s="371"/>
      <c r="JG11" s="356" t="str">
        <f>IF(INDEX('Opinion Statement (DistHeat)'!$A:$A,JG$8)="","",INDEX('Opinion Statement (DistHeat)'!$A:$A,JG$8))</f>
        <v>IN05</v>
      </c>
      <c r="JH11" s="369" t="str">
        <f>IF(INDEX('Opinion Statement (DistHeat)'!$B:$B,JG$8)="","",INDEX('Opinion Statement (DistHeat)'!$B:$B,JG$8))</f>
        <v xml:space="preserve"> </v>
      </c>
      <c r="JI11" s="370"/>
      <c r="JJ11" s="371"/>
      <c r="JK11" s="356" t="str">
        <f>IF(INDEX('Opinion Statement (DistHeat)'!$A:$A,JK$8)="","",INDEX('Opinion Statement (DistHeat)'!$A:$A,JK$8))</f>
        <v>IN05</v>
      </c>
      <c r="JL11" s="369" t="str">
        <f>IF(INDEX('Opinion Statement (DistHeat)'!$B:$B,JK$8)="","",INDEX('Opinion Statement (DistHeat)'!$B:$B,JK$8))</f>
        <v xml:space="preserve"> </v>
      </c>
      <c r="JM11" s="370"/>
      <c r="JN11" s="371"/>
      <c r="JO11" s="356" t="str">
        <f>IF(INDEX('Opinion Statement (DistHeat)'!$A:$A,JO$8)="","",INDEX('Opinion Statement (DistHeat)'!$A:$A,JO$8))</f>
        <v>IN05</v>
      </c>
      <c r="JP11" s="369" t="str">
        <f>IF(INDEX('Opinion Statement (DistHeat)'!$B:$B,JO$8)="","",INDEX('Opinion Statement (DistHeat)'!$B:$B,JO$8))</f>
        <v xml:space="preserve"> </v>
      </c>
      <c r="JQ11" s="370"/>
      <c r="JR11" s="371"/>
      <c r="JS11" s="356" t="str">
        <f>IF(INDEX('Opinion Statement (DistHeat)'!$A:$A,JS$8)="","",INDEX('Opinion Statement (DistHeat)'!$A:$A,JS$8))</f>
        <v>IN05</v>
      </c>
      <c r="JT11" s="369" t="str">
        <f>IF(INDEX('Opinion Statement (DistHeat)'!$B:$B,JS$8)="","",INDEX('Opinion Statement (DistHeat)'!$B:$B,JS$8))</f>
        <v xml:space="preserve"> </v>
      </c>
      <c r="JU11" s="370"/>
      <c r="JV11" s="371"/>
      <c r="JW11" s="356" t="str">
        <f>IF(INDEX('Opinion Statement (DistHeat)'!$A:$A,JW$8)="","",INDEX('Opinion Statement (DistHeat)'!$A:$A,JW$8))</f>
        <v>IN05</v>
      </c>
      <c r="JX11" s="369" t="str">
        <f>IF(INDEX('Opinion Statement (DistHeat)'!$B:$B,JW$8)="","",INDEX('Opinion Statement (DistHeat)'!$B:$B,JW$8))</f>
        <v xml:space="preserve"> </v>
      </c>
      <c r="JY11" s="370"/>
      <c r="JZ11" s="371"/>
      <c r="KA11" s="356" t="str">
        <f>IF(INDEX('Opinion Statement (DistHeat)'!$A:$A,KA$8)="","",INDEX('Opinion Statement (DistHeat)'!$A:$A,KA$8))</f>
        <v>IN05</v>
      </c>
      <c r="KB11" s="369" t="str">
        <f>IF(INDEX('Opinion Statement (DistHeat)'!$B:$B,KA$8)="","",INDEX('Opinion Statement (DistHeat)'!$B:$B,KA$8))</f>
        <v xml:space="preserve"> </v>
      </c>
      <c r="KC11" s="370"/>
      <c r="KD11" s="371"/>
      <c r="KE11" s="356" t="str">
        <f>IF(INDEX('Opinion Statement (DistHeat)'!$A:$A,KE$8)="","",INDEX('Opinion Statement (DistHeat)'!$A:$A,KE$8))</f>
        <v>IN05</v>
      </c>
      <c r="KF11" s="369" t="str">
        <f>IF(INDEX('Opinion Statement (DistHeat)'!$B:$B,KE$8)="","",INDEX('Opinion Statement (DistHeat)'!$B:$B,KE$8))</f>
        <v xml:space="preserve"> </v>
      </c>
      <c r="KG11" s="370"/>
      <c r="KH11" s="371"/>
      <c r="KI11" s="356" t="str">
        <f>IF(INDEX('Opinion Statement (DistHeat)'!$A:$A,KI$8)="","",INDEX('Opinion Statement (DistHeat)'!$A:$A,KI$8))</f>
        <v>IN05</v>
      </c>
      <c r="KJ11" s="369" t="str">
        <f>IF(INDEX('Opinion Statement (DistHeat)'!$B:$B,KI$8)="","",INDEX('Opinion Statement (DistHeat)'!$B:$B,KI$8))</f>
        <v xml:space="preserve"> </v>
      </c>
      <c r="KK11" s="370"/>
      <c r="KL11" s="371"/>
      <c r="KM11" s="383" t="str">
        <f>IF(INDEX('Opinion Statement (DistHeat)'!$A:$A,KM$8)="","",INDEX('Opinion Statement (DistHeat)'!$A:$A,KM$8))</f>
        <v>IN05</v>
      </c>
      <c r="KN11" s="384"/>
      <c r="KO11" s="384"/>
      <c r="KP11" s="384"/>
      <c r="KQ11" s="384"/>
      <c r="KR11" s="384"/>
      <c r="KS11" s="384"/>
      <c r="KT11" s="384"/>
      <c r="KU11" s="384"/>
      <c r="KV11" s="385"/>
      <c r="KW11" s="355" t="str">
        <f>IF(INDEX('Opinion Statement (DistHeat)'!$A:$A,KW$8)="","",INDEX('Opinion Statement (DistHeat)'!$A:$A,KW$8))</f>
        <v>IN06</v>
      </c>
      <c r="KX11" s="366" t="str">
        <f>IF(INDEX('Opinion Statement (DistHeat)'!$B:$B,KW$8)="","",INDEX('Opinion Statement (DistHeat)'!$B:$B,KW$8))</f>
        <v xml:space="preserve"> </v>
      </c>
      <c r="KY11" s="367"/>
      <c r="KZ11" s="373"/>
      <c r="LA11" s="355" t="str">
        <f>IF(INDEX('Opinion Statement (DistHeat)'!$A:$A,LA$8)="","",INDEX('Opinion Statement (DistHeat)'!$A:$A,LA$8))</f>
        <v>IN06</v>
      </c>
      <c r="LB11" s="366" t="str">
        <f>IF(INDEX('Opinion Statement (DistHeat)'!$B:$B,LA$8)="","",INDEX('Opinion Statement (DistHeat)'!$B:$B,LA$8))</f>
        <v xml:space="preserve"> </v>
      </c>
      <c r="LC11" s="367"/>
      <c r="LD11" s="368"/>
      <c r="LE11" s="355" t="str">
        <f>IF(INDEX('Opinion Statement (DistHeat)'!$A:$A,LE$8)="","",INDEX('Opinion Statement (DistHeat)'!$A:$A,LE$8))</f>
        <v>IN06</v>
      </c>
      <c r="LF11" s="366" t="str">
        <f>IF(INDEX('Opinion Statement (DistHeat)'!$B:$B,LE$8)="","",INDEX('Opinion Statement (DistHeat)'!$B:$B,LE$8))</f>
        <v xml:space="preserve"> </v>
      </c>
      <c r="LG11" s="367"/>
      <c r="LH11" s="368"/>
      <c r="LI11" s="355" t="str">
        <f>IF(INDEX('Opinion Statement (DistHeat)'!$A:$A,LI$8)="","",INDEX('Opinion Statement (DistHeat)'!$A:$A,LI$8))</f>
        <v>IN06</v>
      </c>
      <c r="LJ11" s="366" t="str">
        <f>IF(INDEX('Opinion Statement (DistHeat)'!$B:$B,LI$8)="","",INDEX('Opinion Statement (DistHeat)'!$B:$B,LI$8))</f>
        <v xml:space="preserve"> </v>
      </c>
      <c r="LK11" s="367"/>
      <c r="LL11" s="368"/>
      <c r="LM11" s="355" t="str">
        <f>IF(INDEX('Opinion Statement (DistHeat)'!$A:$A,LM$8)="","",INDEX('Opinion Statement (DistHeat)'!$A:$A,LM$8))</f>
        <v>IN06</v>
      </c>
      <c r="LN11" s="366" t="str">
        <f>IF(INDEX('Opinion Statement (DistHeat)'!$B:$B,LM$8)="","",INDEX('Opinion Statement (DistHeat)'!$B:$B,LM$8))</f>
        <v xml:space="preserve"> </v>
      </c>
      <c r="LO11" s="367"/>
      <c r="LP11" s="368"/>
      <c r="LQ11" s="355" t="str">
        <f>IF(INDEX('Opinion Statement (DistHeat)'!$A:$A,LQ$8)="","",INDEX('Opinion Statement (DistHeat)'!$A:$A,LQ$8))</f>
        <v>IN06</v>
      </c>
      <c r="LR11" s="366" t="str">
        <f>IF(INDEX('Opinion Statement (DistHeat)'!$B:$B,LQ$8)="","",INDEX('Opinion Statement (DistHeat)'!$B:$B,LQ$8))</f>
        <v xml:space="preserve"> </v>
      </c>
      <c r="LS11" s="367"/>
      <c r="LT11" s="368"/>
      <c r="LU11" s="355" t="str">
        <f>IF(INDEX('Opinion Statement (DistHeat)'!$A:$A,LU$8)="","",INDEX('Opinion Statement (DistHeat)'!$A:$A,LU$8))</f>
        <v>IN06</v>
      </c>
      <c r="LV11" s="366" t="str">
        <f>IF(INDEX('Opinion Statement (DistHeat)'!$B:$B,LU$8)="","",INDEX('Opinion Statement (DistHeat)'!$B:$B,LU$8))</f>
        <v xml:space="preserve"> </v>
      </c>
      <c r="LW11" s="367"/>
      <c r="LX11" s="368"/>
      <c r="LY11" s="355" t="str">
        <f>IF(INDEX('Opinion Statement (DistHeat)'!$A:$A,LY$8)="","",INDEX('Opinion Statement (DistHeat)'!$A:$A,LY$8))</f>
        <v>IN06</v>
      </c>
      <c r="LZ11" s="366" t="str">
        <f>IF(INDEX('Opinion Statement (DistHeat)'!$B:$B,LY$8)="","",INDEX('Opinion Statement (DistHeat)'!$B:$B,LY$8))</f>
        <v xml:space="preserve"> </v>
      </c>
      <c r="MA11" s="367"/>
      <c r="MB11" s="368"/>
      <c r="MC11" s="355" t="str">
        <f>IF(INDEX('Opinion Statement (DistHeat)'!$A:$A,MC$8)="","",INDEX('Opinion Statement (DistHeat)'!$A:$A,MC$8))</f>
        <v>IN06</v>
      </c>
      <c r="MD11" s="366" t="str">
        <f>IF(INDEX('Opinion Statement (DistHeat)'!$B:$B,MC$8)="","",INDEX('Opinion Statement (DistHeat)'!$B:$B,MC$8))</f>
        <v xml:space="preserve"> </v>
      </c>
      <c r="ME11" s="367"/>
      <c r="MF11" s="368"/>
      <c r="MG11" s="355" t="str">
        <f>IF(INDEX('Opinion Statement (DistHeat)'!$A:$A,MG$8)="","",INDEX('Opinion Statement (DistHeat)'!$A:$A,MG$8))</f>
        <v>IN06</v>
      </c>
      <c r="MH11" s="366" t="str">
        <f>IF(INDEX('Opinion Statement (DistHeat)'!$B:$B,MG$8)="","",INDEX('Opinion Statement (DistHeat)'!$B:$B,MG$8))</f>
        <v xml:space="preserve"> </v>
      </c>
      <c r="MI11" s="367"/>
      <c r="MJ11" s="368"/>
      <c r="MK11" s="378" t="str">
        <f>IF(INDEX('Opinion Statement (DistHeat)'!$A:$A,MK$8)="","",INDEX('Opinion Statement (DistHeat)'!$A:$A,MK$8))</f>
        <v>IN06</v>
      </c>
      <c r="ML11" s="379"/>
      <c r="MM11" s="379"/>
      <c r="MN11" s="379"/>
      <c r="MO11" s="379"/>
      <c r="MP11" s="379"/>
      <c r="MQ11" s="379"/>
      <c r="MR11" s="379"/>
      <c r="MS11" s="379"/>
      <c r="MT11" s="380"/>
      <c r="MU11" s="356" t="str">
        <f>IF(INDEX('Opinion Statement (DistHeat)'!$A:$A,MU$8)="","",INDEX('Opinion Statement (DistHeat)'!$A:$A,MU$8))</f>
        <v>IN07</v>
      </c>
      <c r="MV11" s="369" t="str">
        <f>IF(INDEX('Opinion Statement (DistHeat)'!$B:$B,MU$8)="","",INDEX('Opinion Statement (DistHeat)'!$B:$B,MU$8))</f>
        <v xml:space="preserve"> </v>
      </c>
      <c r="MW11" s="370"/>
      <c r="MX11" s="372"/>
      <c r="MY11" s="356" t="str">
        <f>IF(INDEX('Opinion Statement (DistHeat)'!$A:$A,MY$8)="","",INDEX('Opinion Statement (DistHeat)'!$A:$A,MY$8))</f>
        <v>IN07</v>
      </c>
      <c r="MZ11" s="369" t="str">
        <f>IF(INDEX('Opinion Statement (DistHeat)'!$B:$B,MY$8)="","",INDEX('Opinion Statement (DistHeat)'!$B:$B,MY$8))</f>
        <v xml:space="preserve"> </v>
      </c>
      <c r="NA11" s="370"/>
      <c r="NB11" s="371"/>
      <c r="NC11" s="356" t="str">
        <f>IF(INDEX('Opinion Statement (DistHeat)'!$A:$A,NC$8)="","",INDEX('Opinion Statement (DistHeat)'!$A:$A,NC$8))</f>
        <v>IN07</v>
      </c>
      <c r="ND11" s="369" t="str">
        <f>IF(INDEX('Opinion Statement (DistHeat)'!$B:$B,NC$8)="","",INDEX('Opinion Statement (DistHeat)'!$B:$B,NC$8))</f>
        <v xml:space="preserve"> </v>
      </c>
      <c r="NE11" s="370"/>
      <c r="NF11" s="371"/>
      <c r="NG11" s="356" t="str">
        <f>IF(INDEX('Opinion Statement (DistHeat)'!$A:$A,NG$8)="","",INDEX('Opinion Statement (DistHeat)'!$A:$A,NG$8))</f>
        <v>IN07</v>
      </c>
      <c r="NH11" s="369" t="str">
        <f>IF(INDEX('Opinion Statement (DistHeat)'!$B:$B,NG$8)="","",INDEX('Opinion Statement (DistHeat)'!$B:$B,NG$8))</f>
        <v xml:space="preserve"> </v>
      </c>
      <c r="NI11" s="370"/>
      <c r="NJ11" s="371"/>
      <c r="NK11" s="356" t="str">
        <f>IF(INDEX('Opinion Statement (DistHeat)'!$A:$A,NK$8)="","",INDEX('Opinion Statement (DistHeat)'!$A:$A,NK$8))</f>
        <v>IN07</v>
      </c>
      <c r="NL11" s="369" t="str">
        <f>IF(INDEX('Opinion Statement (DistHeat)'!$B:$B,NK$8)="","",INDEX('Opinion Statement (DistHeat)'!$B:$B,NK$8))</f>
        <v xml:space="preserve"> </v>
      </c>
      <c r="NM11" s="370"/>
      <c r="NN11" s="371"/>
      <c r="NO11" s="356" t="str">
        <f>IF(INDEX('Opinion Statement (DistHeat)'!$A:$A,NO$8)="","",INDEX('Opinion Statement (DistHeat)'!$A:$A,NO$8))</f>
        <v>IN07</v>
      </c>
      <c r="NP11" s="369" t="str">
        <f>IF(INDEX('Opinion Statement (DistHeat)'!$B:$B,NO$8)="","",INDEX('Opinion Statement (DistHeat)'!$B:$B,NO$8))</f>
        <v xml:space="preserve"> </v>
      </c>
      <c r="NQ11" s="370"/>
      <c r="NR11" s="371"/>
      <c r="NS11" s="356" t="str">
        <f>IF(INDEX('Opinion Statement (DistHeat)'!$A:$A,NS$8)="","",INDEX('Opinion Statement (DistHeat)'!$A:$A,NS$8))</f>
        <v>IN07</v>
      </c>
      <c r="NT11" s="369" t="str">
        <f>IF(INDEX('Opinion Statement (DistHeat)'!$B:$B,NS$8)="","",INDEX('Opinion Statement (DistHeat)'!$B:$B,NS$8))</f>
        <v xml:space="preserve"> </v>
      </c>
      <c r="NU11" s="370"/>
      <c r="NV11" s="371"/>
      <c r="NW11" s="356" t="str">
        <f>IF(INDEX('Opinion Statement (DistHeat)'!$A:$A,NW$8)="","",INDEX('Opinion Statement (DistHeat)'!$A:$A,NW$8))</f>
        <v>IN07</v>
      </c>
      <c r="NX11" s="369" t="str">
        <f>IF(INDEX('Opinion Statement (DistHeat)'!$B:$B,NW$8)="","",INDEX('Opinion Statement (DistHeat)'!$B:$B,NW$8))</f>
        <v xml:space="preserve"> </v>
      </c>
      <c r="NY11" s="370"/>
      <c r="NZ11" s="371"/>
      <c r="OA11" s="356" t="str">
        <f>IF(INDEX('Opinion Statement (DistHeat)'!$A:$A,OA$8)="","",INDEX('Opinion Statement (DistHeat)'!$A:$A,OA$8))</f>
        <v>IN07</v>
      </c>
      <c r="OB11" s="369" t="str">
        <f>IF(INDEX('Opinion Statement (DistHeat)'!$B:$B,OA$8)="","",INDEX('Opinion Statement (DistHeat)'!$B:$B,OA$8))</f>
        <v xml:space="preserve"> </v>
      </c>
      <c r="OC11" s="370"/>
      <c r="OD11" s="371"/>
      <c r="OE11" s="356" t="str">
        <f>IF(INDEX('Opinion Statement (DistHeat)'!$A:$A,OE$8)="","",INDEX('Opinion Statement (DistHeat)'!$A:$A,OE$8))</f>
        <v>IN07</v>
      </c>
      <c r="OF11" s="369" t="str">
        <f>IF(INDEX('Opinion Statement (DistHeat)'!$B:$B,OE$8)="","",INDEX('Opinion Statement (DistHeat)'!$B:$B,OE$8))</f>
        <v xml:space="preserve"> </v>
      </c>
      <c r="OG11" s="370"/>
      <c r="OH11" s="371"/>
      <c r="OI11" s="383" t="str">
        <f>IF(INDEX('Opinion Statement (DistHeat)'!$A:$A,OI$8)="","",INDEX('Opinion Statement (DistHeat)'!$A:$A,OI$8))</f>
        <v>IN07</v>
      </c>
      <c r="OJ11" s="384"/>
      <c r="OK11" s="384"/>
      <c r="OL11" s="384"/>
      <c r="OM11" s="384"/>
      <c r="ON11" s="384"/>
      <c r="OO11" s="384"/>
      <c r="OP11" s="384"/>
      <c r="OQ11" s="384"/>
      <c r="OR11" s="385"/>
      <c r="OS11" s="355" t="str">
        <f>IF(INDEX('Opinion Statement (DistHeat)'!$A:$A,OS$8)="","",INDEX('Opinion Statement (DistHeat)'!$A:$A,OS$8))</f>
        <v>IN08</v>
      </c>
      <c r="OT11" s="366" t="str">
        <f>IF(INDEX('Opinion Statement (DistHeat)'!$B:$B,OS$8)="","",INDEX('Opinion Statement (DistHeat)'!$B:$B,OS$8))</f>
        <v xml:space="preserve"> </v>
      </c>
      <c r="OU11" s="367"/>
      <c r="OV11" s="373"/>
      <c r="OW11" s="355" t="str">
        <f>IF(INDEX('Opinion Statement (DistHeat)'!$A:$A,OW$8)="","",INDEX('Opinion Statement (DistHeat)'!$A:$A,OW$8))</f>
        <v>IN08</v>
      </c>
      <c r="OX11" s="366" t="str">
        <f>IF(INDEX('Opinion Statement (DistHeat)'!$B:$B,OW$8)="","",INDEX('Opinion Statement (DistHeat)'!$B:$B,OW$8))</f>
        <v xml:space="preserve"> </v>
      </c>
      <c r="OY11" s="367"/>
      <c r="OZ11" s="368"/>
      <c r="PA11" s="355" t="str">
        <f>IF(INDEX('Opinion Statement (DistHeat)'!$A:$A,PA$8)="","",INDEX('Opinion Statement (DistHeat)'!$A:$A,PA$8))</f>
        <v>IN08</v>
      </c>
      <c r="PB11" s="366" t="str">
        <f>IF(INDEX('Opinion Statement (DistHeat)'!$B:$B,PA$8)="","",INDEX('Opinion Statement (DistHeat)'!$B:$B,PA$8))</f>
        <v xml:space="preserve"> </v>
      </c>
      <c r="PC11" s="367"/>
      <c r="PD11" s="368"/>
      <c r="PE11" s="355" t="str">
        <f>IF(INDEX('Opinion Statement (DistHeat)'!$A:$A,PE$8)="","",INDEX('Opinion Statement (DistHeat)'!$A:$A,PE$8))</f>
        <v>IN08</v>
      </c>
      <c r="PF11" s="366" t="str">
        <f>IF(INDEX('Opinion Statement (DistHeat)'!$B:$B,PE$8)="","",INDEX('Opinion Statement (DistHeat)'!$B:$B,PE$8))</f>
        <v xml:space="preserve"> </v>
      </c>
      <c r="PG11" s="367"/>
      <c r="PH11" s="368"/>
      <c r="PI11" s="355" t="str">
        <f>IF(INDEX('Opinion Statement (DistHeat)'!$A:$A,PI$8)="","",INDEX('Opinion Statement (DistHeat)'!$A:$A,PI$8))</f>
        <v>IN08</v>
      </c>
      <c r="PJ11" s="366" t="str">
        <f>IF(INDEX('Opinion Statement (DistHeat)'!$B:$B,PI$8)="","",INDEX('Opinion Statement (DistHeat)'!$B:$B,PI$8))</f>
        <v xml:space="preserve"> </v>
      </c>
      <c r="PK11" s="367"/>
      <c r="PL11" s="368"/>
      <c r="PM11" s="355" t="str">
        <f>IF(INDEX('Opinion Statement (DistHeat)'!$A:$A,PM$8)="","",INDEX('Opinion Statement (DistHeat)'!$A:$A,PM$8))</f>
        <v>IN08</v>
      </c>
      <c r="PN11" s="366" t="str">
        <f>IF(INDEX('Opinion Statement (DistHeat)'!$B:$B,PM$8)="","",INDEX('Opinion Statement (DistHeat)'!$B:$B,PM$8))</f>
        <v xml:space="preserve"> </v>
      </c>
      <c r="PO11" s="367"/>
      <c r="PP11" s="368"/>
      <c r="PQ11" s="355" t="str">
        <f>IF(INDEX('Opinion Statement (DistHeat)'!$A:$A,PQ$8)="","",INDEX('Opinion Statement (DistHeat)'!$A:$A,PQ$8))</f>
        <v>IN08</v>
      </c>
      <c r="PR11" s="366" t="str">
        <f>IF(INDEX('Opinion Statement (DistHeat)'!$B:$B,PQ$8)="","",INDEX('Opinion Statement (DistHeat)'!$B:$B,PQ$8))</f>
        <v xml:space="preserve"> </v>
      </c>
      <c r="PS11" s="367"/>
      <c r="PT11" s="368"/>
      <c r="PU11" s="355" t="str">
        <f>IF(INDEX('Opinion Statement (DistHeat)'!$A:$A,PU$8)="","",INDEX('Opinion Statement (DistHeat)'!$A:$A,PU$8))</f>
        <v>IN08</v>
      </c>
      <c r="PV11" s="366" t="str">
        <f>IF(INDEX('Opinion Statement (DistHeat)'!$B:$B,PU$8)="","",INDEX('Opinion Statement (DistHeat)'!$B:$B,PU$8))</f>
        <v xml:space="preserve"> </v>
      </c>
      <c r="PW11" s="367"/>
      <c r="PX11" s="368"/>
      <c r="PY11" s="355" t="str">
        <f>IF(INDEX('Opinion Statement (DistHeat)'!$A:$A,PY$8)="","",INDEX('Opinion Statement (DistHeat)'!$A:$A,PY$8))</f>
        <v>IN08</v>
      </c>
      <c r="PZ11" s="366" t="str">
        <f>IF(INDEX('Opinion Statement (DistHeat)'!$B:$B,PY$8)="","",INDEX('Opinion Statement (DistHeat)'!$B:$B,PY$8))</f>
        <v xml:space="preserve"> </v>
      </c>
      <c r="QA11" s="367"/>
      <c r="QB11" s="368"/>
      <c r="QC11" s="355" t="str">
        <f>IF(INDEX('Opinion Statement (DistHeat)'!$A:$A,QC$8)="","",INDEX('Opinion Statement (DistHeat)'!$A:$A,QC$8))</f>
        <v>IN08</v>
      </c>
      <c r="QD11" s="366" t="str">
        <f>IF(INDEX('Opinion Statement (DistHeat)'!$B:$B,QC$8)="","",INDEX('Opinion Statement (DistHeat)'!$B:$B,QC$8))</f>
        <v xml:space="preserve"> </v>
      </c>
      <c r="QE11" s="367"/>
      <c r="QF11" s="368"/>
      <c r="QG11" s="378" t="str">
        <f>IF(INDEX('Opinion Statement (DistHeat)'!$A:$A,QG$8)="","",INDEX('Opinion Statement (DistHeat)'!$A:$A,QG$8))</f>
        <v>IN08</v>
      </c>
      <c r="QH11" s="379"/>
      <c r="QI11" s="379"/>
      <c r="QJ11" s="379"/>
      <c r="QK11" s="379"/>
      <c r="QL11" s="379"/>
      <c r="QM11" s="379"/>
      <c r="QN11" s="379"/>
      <c r="QO11" s="379"/>
      <c r="QP11" s="380"/>
      <c r="QQ11" s="356" t="str">
        <f>IF(INDEX('Opinion Statement (DistHeat)'!$A:$A,QQ$8)="","",INDEX('Opinion Statement (DistHeat)'!$A:$A,QQ$8))</f>
        <v>IN09</v>
      </c>
      <c r="QR11" s="369" t="str">
        <f>IF(INDEX('Opinion Statement (DistHeat)'!$B:$B,QQ$8)="","",INDEX('Opinion Statement (DistHeat)'!$B:$B,QQ$8))</f>
        <v xml:space="preserve"> </v>
      </c>
      <c r="QS11" s="370"/>
      <c r="QT11" s="372"/>
      <c r="QU11" s="356" t="str">
        <f>IF(INDEX('Opinion Statement (DistHeat)'!$A:$A,QU$8)="","",INDEX('Opinion Statement (DistHeat)'!$A:$A,QU$8))</f>
        <v>IN09</v>
      </c>
      <c r="QV11" s="369" t="str">
        <f>IF(INDEX('Opinion Statement (DistHeat)'!$B:$B,QU$8)="","",INDEX('Opinion Statement (DistHeat)'!$B:$B,QU$8))</f>
        <v xml:space="preserve"> </v>
      </c>
      <c r="QW11" s="370"/>
      <c r="QX11" s="371"/>
      <c r="QY11" s="356" t="str">
        <f>IF(INDEX('Opinion Statement (DistHeat)'!$A:$A,QY$8)="","",INDEX('Opinion Statement (DistHeat)'!$A:$A,QY$8))</f>
        <v>IN09</v>
      </c>
      <c r="QZ11" s="369" t="str">
        <f>IF(INDEX('Opinion Statement (DistHeat)'!$B:$B,QY$8)="","",INDEX('Opinion Statement (DistHeat)'!$B:$B,QY$8))</f>
        <v xml:space="preserve"> </v>
      </c>
      <c r="RA11" s="370"/>
      <c r="RB11" s="371"/>
      <c r="RC11" s="356" t="str">
        <f>IF(INDEX('Opinion Statement (DistHeat)'!$A:$A,RC$8)="","",INDEX('Opinion Statement (DistHeat)'!$A:$A,RC$8))</f>
        <v>IN09</v>
      </c>
      <c r="RD11" s="369" t="str">
        <f>IF(INDEX('Opinion Statement (DistHeat)'!$B:$B,RC$8)="","",INDEX('Opinion Statement (DistHeat)'!$B:$B,RC$8))</f>
        <v xml:space="preserve"> </v>
      </c>
      <c r="RE11" s="370"/>
      <c r="RF11" s="371"/>
      <c r="RG11" s="356" t="str">
        <f>IF(INDEX('Opinion Statement (DistHeat)'!$A:$A,RG$8)="","",INDEX('Opinion Statement (DistHeat)'!$A:$A,RG$8))</f>
        <v>IN09</v>
      </c>
      <c r="RH11" s="369" t="str">
        <f>IF(INDEX('Opinion Statement (DistHeat)'!$B:$B,RG$8)="","",INDEX('Opinion Statement (DistHeat)'!$B:$B,RG$8))</f>
        <v xml:space="preserve"> </v>
      </c>
      <c r="RI11" s="370"/>
      <c r="RJ11" s="371"/>
      <c r="RK11" s="356" t="str">
        <f>IF(INDEX('Opinion Statement (DistHeat)'!$A:$A,RK$8)="","",INDEX('Opinion Statement (DistHeat)'!$A:$A,RK$8))</f>
        <v>IN09</v>
      </c>
      <c r="RL11" s="369" t="str">
        <f>IF(INDEX('Opinion Statement (DistHeat)'!$B:$B,RK$8)="","",INDEX('Opinion Statement (DistHeat)'!$B:$B,RK$8))</f>
        <v xml:space="preserve"> </v>
      </c>
      <c r="RM11" s="370"/>
      <c r="RN11" s="371"/>
      <c r="RO11" s="356" t="str">
        <f>IF(INDEX('Opinion Statement (DistHeat)'!$A:$A,RO$8)="","",INDEX('Opinion Statement (DistHeat)'!$A:$A,RO$8))</f>
        <v>IN09</v>
      </c>
      <c r="RP11" s="369" t="str">
        <f>IF(INDEX('Opinion Statement (DistHeat)'!$B:$B,RO$8)="","",INDEX('Opinion Statement (DistHeat)'!$B:$B,RO$8))</f>
        <v xml:space="preserve"> </v>
      </c>
      <c r="RQ11" s="370"/>
      <c r="RR11" s="371"/>
      <c r="RS11" s="356" t="str">
        <f>IF(INDEX('Opinion Statement (DistHeat)'!$A:$A,RS$8)="","",INDEX('Opinion Statement (DistHeat)'!$A:$A,RS$8))</f>
        <v>IN09</v>
      </c>
      <c r="RT11" s="369" t="str">
        <f>IF(INDEX('Opinion Statement (DistHeat)'!$B:$B,RS$8)="","",INDEX('Opinion Statement (DistHeat)'!$B:$B,RS$8))</f>
        <v xml:space="preserve"> </v>
      </c>
      <c r="RU11" s="370"/>
      <c r="RV11" s="371"/>
      <c r="RW11" s="356" t="str">
        <f>IF(INDEX('Opinion Statement (DistHeat)'!$A:$A,RW$8)="","",INDEX('Opinion Statement (DistHeat)'!$A:$A,RW$8))</f>
        <v>IN09</v>
      </c>
      <c r="RX11" s="369" t="str">
        <f>IF(INDEX('Opinion Statement (DistHeat)'!$B:$B,RW$8)="","",INDEX('Opinion Statement (DistHeat)'!$B:$B,RW$8))</f>
        <v xml:space="preserve"> </v>
      </c>
      <c r="RY11" s="370"/>
      <c r="RZ11" s="371"/>
      <c r="SA11" s="356" t="str">
        <f>IF(INDEX('Opinion Statement (DistHeat)'!$A:$A,SA$8)="","",INDEX('Opinion Statement (DistHeat)'!$A:$A,SA$8))</f>
        <v>IN09</v>
      </c>
      <c r="SB11" s="369" t="str">
        <f>IF(INDEX('Opinion Statement (DistHeat)'!$B:$B,SA$8)="","",INDEX('Opinion Statement (DistHeat)'!$B:$B,SA$8))</f>
        <v xml:space="preserve"> </v>
      </c>
      <c r="SC11" s="370"/>
      <c r="SD11" s="371"/>
      <c r="SE11" s="383" t="str">
        <f>IF(INDEX('Opinion Statement (DistHeat)'!$A:$A,SE$8)="","",INDEX('Opinion Statement (DistHeat)'!$A:$A,SE$8))</f>
        <v>IN09</v>
      </c>
      <c r="SF11" s="384"/>
      <c r="SG11" s="384"/>
      <c r="SH11" s="384"/>
      <c r="SI11" s="384"/>
      <c r="SJ11" s="384"/>
      <c r="SK11" s="384"/>
      <c r="SL11" s="384"/>
      <c r="SM11" s="384"/>
      <c r="SN11" s="385"/>
      <c r="SO11" s="355" t="str">
        <f>IF(INDEX('Opinion Statement (DistHeat)'!$A:$A,SO$8)="","",INDEX('Opinion Statement (DistHeat)'!$A:$A,SO$8))</f>
        <v>IN10</v>
      </c>
      <c r="SP11" s="366" t="str">
        <f>IF(INDEX('Opinion Statement (DistHeat)'!$B:$B,SO$8)="","",INDEX('Opinion Statement (DistHeat)'!$B:$B,SO$8))</f>
        <v xml:space="preserve"> </v>
      </c>
      <c r="SQ11" s="367"/>
      <c r="SR11" s="373"/>
      <c r="SS11" s="355" t="str">
        <f>IF(INDEX('Opinion Statement (DistHeat)'!$A:$A,SS$8)="","",INDEX('Opinion Statement (DistHeat)'!$A:$A,SS$8))</f>
        <v>IN10</v>
      </c>
      <c r="ST11" s="366" t="str">
        <f>IF(INDEX('Opinion Statement (DistHeat)'!$B:$B,SS$8)="","",INDEX('Opinion Statement (DistHeat)'!$B:$B,SS$8))</f>
        <v xml:space="preserve"> </v>
      </c>
      <c r="SU11" s="367"/>
      <c r="SV11" s="368"/>
      <c r="SW11" s="355" t="str">
        <f>IF(INDEX('Opinion Statement (DistHeat)'!$A:$A,SW$8)="","",INDEX('Opinion Statement (DistHeat)'!$A:$A,SW$8))</f>
        <v>IN10</v>
      </c>
      <c r="SX11" s="366" t="str">
        <f>IF(INDEX('Opinion Statement (DistHeat)'!$B:$B,SW$8)="","",INDEX('Opinion Statement (DistHeat)'!$B:$B,SW$8))</f>
        <v xml:space="preserve"> </v>
      </c>
      <c r="SY11" s="367"/>
      <c r="SZ11" s="368"/>
      <c r="TA11" s="355" t="str">
        <f>IF(INDEX('Opinion Statement (DistHeat)'!$A:$A,TA$8)="","",INDEX('Opinion Statement (DistHeat)'!$A:$A,TA$8))</f>
        <v>IN10</v>
      </c>
      <c r="TB11" s="366" t="str">
        <f>IF(INDEX('Opinion Statement (DistHeat)'!$B:$B,TA$8)="","",INDEX('Opinion Statement (DistHeat)'!$B:$B,TA$8))</f>
        <v xml:space="preserve"> </v>
      </c>
      <c r="TC11" s="367"/>
      <c r="TD11" s="368"/>
      <c r="TE11" s="355" t="str">
        <f>IF(INDEX('Opinion Statement (DistHeat)'!$A:$A,TE$8)="","",INDEX('Opinion Statement (DistHeat)'!$A:$A,TE$8))</f>
        <v>IN10</v>
      </c>
      <c r="TF11" s="366" t="str">
        <f>IF(INDEX('Opinion Statement (DistHeat)'!$B:$B,TE$8)="","",INDEX('Opinion Statement (DistHeat)'!$B:$B,TE$8))</f>
        <v xml:space="preserve"> </v>
      </c>
      <c r="TG11" s="367"/>
      <c r="TH11" s="368"/>
      <c r="TI11" s="355" t="str">
        <f>IF(INDEX('Opinion Statement (DistHeat)'!$A:$A,TI$8)="","",INDEX('Opinion Statement (DistHeat)'!$A:$A,TI$8))</f>
        <v>IN10</v>
      </c>
      <c r="TJ11" s="366" t="str">
        <f>IF(INDEX('Opinion Statement (DistHeat)'!$B:$B,TI$8)="","",INDEX('Opinion Statement (DistHeat)'!$B:$B,TI$8))</f>
        <v xml:space="preserve"> </v>
      </c>
      <c r="TK11" s="367"/>
      <c r="TL11" s="368"/>
      <c r="TM11" s="355" t="str">
        <f>IF(INDEX('Opinion Statement (DistHeat)'!$A:$A,TM$8)="","",INDEX('Opinion Statement (DistHeat)'!$A:$A,TM$8))</f>
        <v>IN10</v>
      </c>
      <c r="TN11" s="366" t="str">
        <f>IF(INDEX('Opinion Statement (DistHeat)'!$B:$B,TM$8)="","",INDEX('Opinion Statement (DistHeat)'!$B:$B,TM$8))</f>
        <v xml:space="preserve"> </v>
      </c>
      <c r="TO11" s="367"/>
      <c r="TP11" s="368"/>
      <c r="TQ11" s="355" t="str">
        <f>IF(INDEX('Opinion Statement (DistHeat)'!$A:$A,TQ$8)="","",INDEX('Opinion Statement (DistHeat)'!$A:$A,TQ$8))</f>
        <v>IN10</v>
      </c>
      <c r="TR11" s="366" t="str">
        <f>IF(INDEX('Opinion Statement (DistHeat)'!$B:$B,TQ$8)="","",INDEX('Opinion Statement (DistHeat)'!$B:$B,TQ$8))</f>
        <v xml:space="preserve"> </v>
      </c>
      <c r="TS11" s="367"/>
      <c r="TT11" s="368"/>
      <c r="TU11" s="355" t="str">
        <f>IF(INDEX('Opinion Statement (DistHeat)'!$A:$A,TU$8)="","",INDEX('Opinion Statement (DistHeat)'!$A:$A,TU$8))</f>
        <v>IN10</v>
      </c>
      <c r="TV11" s="366" t="str">
        <f>IF(INDEX('Opinion Statement (DistHeat)'!$B:$B,TU$8)="","",INDEX('Opinion Statement (DistHeat)'!$B:$B,TU$8))</f>
        <v xml:space="preserve"> </v>
      </c>
      <c r="TW11" s="367"/>
      <c r="TX11" s="368"/>
      <c r="TY11" s="355" t="str">
        <f>IF(INDEX('Opinion Statement (DistHeat)'!$A:$A,TY$8)="","",INDEX('Opinion Statement (DistHeat)'!$A:$A,TY$8))</f>
        <v>IN10</v>
      </c>
      <c r="TZ11" s="366" t="str">
        <f>IF(INDEX('Opinion Statement (DistHeat)'!$B:$B,TY$8)="","",INDEX('Opinion Statement (DistHeat)'!$B:$B,TY$8))</f>
        <v xml:space="preserve"> </v>
      </c>
      <c r="UA11" s="367"/>
      <c r="UB11" s="368"/>
      <c r="UC11" s="378" t="str">
        <f>IF(INDEX('Opinion Statement (DistHeat)'!$A:$A,UC$8)="","",INDEX('Opinion Statement (DistHeat)'!$A:$A,UC$8))</f>
        <v>IN10</v>
      </c>
      <c r="UD11" s="379"/>
      <c r="UE11" s="379"/>
      <c r="UF11" s="379"/>
      <c r="UG11" s="379"/>
      <c r="UH11" s="379"/>
      <c r="UI11" s="379"/>
      <c r="UJ11" s="379"/>
      <c r="UK11" s="379"/>
      <c r="UL11" s="380"/>
      <c r="UM11" s="762" t="str">
        <f>IF(INDEX('Opinion Statement (DistHeat)'!$A:$A,UM$8)="","",INDEX('Opinion Statement (DistHeat)'!$A:$A,UM$8))</f>
        <v>Have any changes occurred in the reporting period that affect the milestones and targets?</v>
      </c>
      <c r="UN11" s="762" t="str">
        <f>IF(INDEX('Opinion Statement (DistHeat)'!$A:$A,UN$8)="","",INDEX('Opinion Statement (DistHeat)'!$A:$A,UN$8))</f>
        <v>Has the Climate-Neutrality Plan been updated with respect to the milestones and targets during the reporting period? (FAR Article 22d)?</v>
      </c>
      <c r="UO11" s="762" t="str">
        <f>IF(INDEX('Opinion Statement (DistHeat)'!$A:$A,UO$8)="","",INDEX('Opinion Statement (DistHeat)'!$A:$A,UO$8))</f>
        <v>Operator/ ALL Installations site's visited physically during verification of the Climate-Neutrality report:</v>
      </c>
      <c r="UP11" s="762" t="str">
        <f>IF(INDEX('Opinion Statement (DistHeat)'!$A:$A,UP$8)="","",INDEX('Opinion Statement (DistHeat)'!$A:$A,UP$8))</f>
        <v>AVR2 Article 34A - justification for carrying out virtual site visit due to force majeure and information on how the 'visit' was conducted and verification risk reduced:</v>
      </c>
      <c r="UQ11" s="762" t="str">
        <f>IF(INDEX('Opinion Statement (DistHeat)'!$A:$A,UQ$8)="","",INDEX('Opinion Statement (DistHeat)'!$A:$A,UQ$8))</f>
        <v>Date of  approval for virtual site visit by CA:</v>
      </c>
      <c r="UR11" s="762" t="str">
        <f>IF(INDEX('Opinion Statement (DistHeat)'!$A:$A,UR$8)="","",INDEX('Opinion Statement (DistHeat)'!$A:$A,UR$8))</f>
        <v>Date(s) of visit(s) [AVR Article 21(1)]:</v>
      </c>
      <c r="US11" s="358" t="str">
        <f>IF(INDEX('Opinion Statement (DistHeat)'!$A:$A,US$8)="","",INDEX('Opinion Statement (DistHeat)'!$A:$A,US$8))</f>
        <v>Number of days on-site:</v>
      </c>
      <c r="UT11" s="358" t="str">
        <f>IF(INDEX('Opinion Statement (DistHeat)'!$A:$A,UT$8)="","",INDEX('Opinion Statement (DistHeat)'!$A:$A,UT$8))</f>
        <v>Name of EU ETS (lead) auditor(s)/ technical experts undertaking site visit(s):</v>
      </c>
      <c r="UU11" s="358" t="str">
        <f>IF(INDEX('Opinion Statement (DistHeat)'!$A:$A,UU$8)="","",INDEX('Opinion Statement (DistHeat)'!$A:$A,UU$8))</f>
        <v>Climate-Neutrality plan in compliance with the FAR and Regulation 2023/2441 ?</v>
      </c>
      <c r="UV11" s="358" t="str">
        <f>IF(INDEX('Opinion Statement (DistHeat)'!$A:$A,UV$8)="","",INDEX('Opinion Statement (DistHeat)'!$A:$A,UV$8))</f>
        <v>Have there been changes in the Climate-Neutrality plan or Climate-Neutrality report that affect the milestones and targets?</v>
      </c>
      <c r="UW11" s="358" t="str">
        <f>IF(INDEX('Opinion Statement (DistHeat)'!$A:$A,UW$8)="","",INDEX('Opinion Statement (DistHeat)'!$A:$A,UW$8))</f>
        <v>EU Regulation on A&amp;V met:</v>
      </c>
      <c r="UX11" s="358" t="str">
        <f>IF(INDEX('Opinion Statement (DistHeat)'!$A:$A,UX$8)="","",INDEX('Opinion Statement (DistHeat)'!$A:$A,UX$8))</f>
        <v>Article 22d: modifications to Climate-Neutrality plan notified to CA?</v>
      </c>
      <c r="UY11" s="358" t="str">
        <f>IF(INDEX('Opinion Statement (DistHeat)'!$A:$A,UY$8)="","",INDEX('Opinion Statement (DistHeat)'!$A:$A,UY$8))</f>
        <v xml:space="preserve">Article 16(2)(ca): Boundaries of installation as set out in MRR and sub-installation(s) set out in FAR are consistent?
</v>
      </c>
      <c r="UZ11" s="358" t="str">
        <f>IF(INDEX('Opinion Statement (DistHeat)'!$A:$A,UZ$8)="","",INDEX('Opinion Statement (DistHeat)'!$A:$A,UZ$8))</f>
        <v>Article 16(2)(fb): Historical emissions, emission levels and the activity levels are consistent with data included in the baseline data reports and the activity level reports?</v>
      </c>
      <c r="VA11" s="358" t="str">
        <f>IF(INDEX('Opinion Statement (DistHeat)'!$A:$A,VA$8)="","",INDEX('Opinion Statement (DistHeat)'!$A:$A,VA$8))</f>
        <v>Article 7(4) and 17c: Climate-Neutrality plan correctly applied?</v>
      </c>
      <c r="VB11" s="358" t="str">
        <f>IF(INDEX('Opinion Statement (DistHeat)'!$A:$A,VB$8)="","",INDEX('Opinion Statement (DistHeat)'!$A:$A,VB$8))</f>
        <v>Article 17c(a): Measures related to milestones and targets have been implemented and the implementation of those measures has been completed?</v>
      </c>
      <c r="VC11" s="358" t="str">
        <f>IF(INDEX('Opinion Statement (DistHeat)'!$A:$A,VC$8)="","",INDEX('Opinion Statement (DistHeat)'!$A:$A,VC$8))</f>
        <v>Article 17c(c): Evidence of achievement of milestones and targets is consistent with Climate-Neutrality plan?</v>
      </c>
      <c r="VD11" s="358" t="str">
        <f>IF(INDEX('Opinion Statement (DistHeat)'!$A:$A,VD$8)="","",INDEX('Opinion Statement (DistHeat)'!$A:$A,VD$8))</f>
        <v>Article 17c(d): Appropriate data is used to demonstrate whether milestones and targets laid down in the Climate-Neutrality plan have been achieved?</v>
      </c>
      <c r="VE11" s="358" t="str">
        <f>IF(INDEX('Opinion Statement (DistHeat)'!$A:$A,VE$8)="","",INDEX('Opinion Statement (DistHeat)'!$A:$A,VE$8))</f>
        <v>Article 17c(e): Calculation of data used to demonstrate whether milestones and targets laid down in the climate-neutrality plan have been achieved, is correct?</v>
      </c>
      <c r="VF11" s="358" t="str">
        <f>IF(INDEX('Opinion Statement (DistHeat)'!$A:$A,VF$8)="","",INDEX('Opinion Statement (DistHeat)'!$A:$A,VF$8))</f>
        <v xml:space="preserve">Article 17c(e): Data used to demonstrate that milestones and targets have been achieved is consistent with other relevant data in the verified emission report, baseline data report and annual activity level report? </v>
      </c>
      <c r="VG11" s="358" t="str">
        <f>IF(INDEX('Opinion Statement (DistHeat)'!$A:$A,VG$8)="","",INDEX('Opinion Statement (DistHeat)'!$A:$A,VG$8))</f>
        <v>Article 17c(f): Achieved targets demonstrate a reduction in line with the estimated GHG emission reduction described in the Climate-Neutrality plan?</v>
      </c>
      <c r="VH11" s="750" t="str">
        <f>IF(INDEX('Opinion Statement (DistHeat)'!$A:$A,VH$8)="","",INDEX('Opinion Statement (DistHeat)'!$A:$A,VH$8))</f>
        <v>Prior period non-conformities corrected?</v>
      </c>
      <c r="VI11" s="751"/>
      <c r="VJ11" s="750" t="str">
        <f>IF(INDEX('Opinion Statement (DistHeat)'!$A:$A,VJ$8)="","",INDEX('Opinion Statement (DistHeat)'!$A:$A,VJ$8))</f>
        <v>Prior period improvements implemented correctly?</v>
      </c>
      <c r="VK11" s="751"/>
      <c r="VL11" s="750" t="str">
        <f>IF(INDEX('Opinion Statement (DistHeat)'!$A:$A,VL$8)="","",INDEX('Opinion Statement (DistHeat)'!$A:$A,VL$8))</f>
        <v>Articles 14(a) and 16(2): Data and data flow verified in detail and back to source?</v>
      </c>
      <c r="VM11" s="751"/>
      <c r="VN11" s="358" t="str">
        <f>IF(INDEX('Opinion Statement (DistHeat)'!$A:$A,VN$8)="","",INDEX('Opinion Statement (DistHeat)'!$A:$A,VN$8))</f>
        <v>Article 14(b): Control activities are documented, implemented, maintained and effective to mitigate inherent risks?</v>
      </c>
      <c r="VO11" s="358" t="str">
        <f>IF(INDEX('Opinion Statement (DistHeat)'!$A:$A,VO$8)="","",INDEX('Opinion Statement (DistHeat)'!$A:$A,VO$8))</f>
        <v>Relevant procedures are documented, implemented, maintained and effective to mitigate inherent risks and control risks?</v>
      </c>
      <c r="VP11" s="750" t="str">
        <f>IF(INDEX('Opinion Statement (DistHeat)'!$A:$A,VP$8)="","",INDEX('Opinion Statement (DistHeat)'!$A:$A,VP$8))</f>
        <v>Article 18(4): Are there Data Gaps?</v>
      </c>
      <c r="VQ11" s="751"/>
      <c r="VR11" s="358" t="str">
        <f>IF(INDEX('Opinion Statement (DistHeat)'!$A:$A,VR$8)="","",INDEX('Opinion Statement (DistHeat)'!$A:$A,VR$8))</f>
        <v>Article 18(4): Verification of methods applied for missing data:</v>
      </c>
      <c r="VS11" s="750" t="str">
        <f>IF(INDEX('Opinion Statement (DistHeat)'!$A:$A,VS$8)="","",INDEX('Opinion Statement (DistHeat)'!$A:$A,VS$8))</f>
        <v>EC guidance on Climate-Neutality plans and FAR met?</v>
      </c>
      <c r="VT11" s="751"/>
      <c r="VU11" s="750" t="str">
        <f>IF(INDEX('Opinion Statement (DistHeat)'!$A:$A,VU$8)="","",INDEX('Opinion Statement (DistHeat)'!$A:$A,VU$8))</f>
        <v>Competent Authority guidance on ALCR, FAR and Climate-Neutrality plans met (if relevant)?</v>
      </c>
      <c r="VV11" s="751"/>
      <c r="VW11" s="750" t="str">
        <f>IF(INDEX('Opinion Statement (DistHeat)'!$A:$A,VW$8)="","",INDEX('Opinion Statement (DistHeat)'!$A:$A,VW$8))</f>
        <v>Completeness:</v>
      </c>
      <c r="VX11" s="751"/>
      <c r="VY11" s="750" t="str">
        <f>IF(INDEX('Opinion Statement (DistHeat)'!$A:$A,VY$8)="","",INDEX('Opinion Statement (DistHeat)'!$A:$A,VY$8))</f>
        <v>Accuracy:</v>
      </c>
      <c r="VZ11" s="751"/>
      <c r="WA11" s="750" t="str">
        <f>IF(INDEX('Opinion Statement (DistHeat)'!$A:$A,WA$8)="","",INDEX('Opinion Statement (DistHeat)'!$A:$A,WA$8))</f>
        <v>Reliability</v>
      </c>
      <c r="WB11" s="751"/>
      <c r="WC11" s="752" t="str">
        <f>'Annex 1 - Findings'!$B$6</f>
        <v>Uncorrected Misstatements that were not corrected before issuance of the verification report</v>
      </c>
      <c r="WD11" s="753"/>
      <c r="WE11" s="752" t="str">
        <f>'Annex 1 - Findings'!$B$18</f>
        <v>Uncorrected Non-compliances with ALCR, FAR or Regulation 2023/2441 which were identified during verification</v>
      </c>
      <c r="WF11" s="753"/>
      <c r="WG11" s="752" t="str">
        <f>'Annex 1 - Findings'!$B$30</f>
        <v>Uncorrected Non-conformities with the Climate Neutrality Plan</v>
      </c>
      <c r="WH11" s="753"/>
      <c r="WI11" s="333" t="str">
        <f>'Annex 1 - Findings'!$B$43</f>
        <v xml:space="preserve">Recommended Improvements, if any </v>
      </c>
      <c r="WJ11" s="333" t="str">
        <f>'Annex 1 - Findings'!$B$55</f>
        <v>Prior period findings or improvements that have NOT been resolved.  
Any findings or improvements reported in the verification report for the prior reporting period data report that have been resolved do not need to be listed here.</v>
      </c>
      <c r="WK11" s="334"/>
      <c r="WL11" s="358" t="str">
        <f>IF(INDEX('Opinion Statement (DistHeat)'!$A:$A,WL$8)="","",INDEX('Opinion Statement (DistHeat)'!$A:$A,WL$8))</f>
        <v xml:space="preserve">OPINION - verified as satisfactory: </v>
      </c>
      <c r="WM11" s="358" t="str">
        <f>IF(INDEX('Opinion Statement (DistHeat)'!$A:$A,WM$8)="","",INDEX('Opinion Statement (DistHeat)'!$A:$A,WM$8))</f>
        <v xml:space="preserve">OPINION - verified with comments: </v>
      </c>
      <c r="WN11" s="770" t="str">
        <f>IF(INDEX('Opinion Statement (DistHeat)'!$A:$A,WN$8)="","",INDEX('Opinion Statement (DistHeat)'!$A:$A,WN$8))</f>
        <v>Comments which qualify the opinion:</v>
      </c>
      <c r="WO11" s="771"/>
      <c r="WP11" s="771"/>
      <c r="WQ11" s="771"/>
      <c r="WR11" s="771"/>
      <c r="WS11" s="771"/>
      <c r="WT11" s="771"/>
      <c r="WU11" s="771"/>
      <c r="WV11" s="771"/>
      <c r="WW11" s="772"/>
      <c r="WX11" s="754" t="str">
        <f>IF(INDEX('Opinion Statement (DistHeat)'!$A:$A,WX$8)="","",INDEX('Opinion Statement (DistHeat)'!$A:$A,WX$8))</f>
        <v xml:space="preserve">OPINION - not verified: </v>
      </c>
      <c r="WY11" s="755"/>
      <c r="WZ11" s="755"/>
      <c r="XA11" s="755"/>
      <c r="XB11" s="755"/>
      <c r="XC11" s="756"/>
      <c r="XD11" s="358" t="str">
        <f>IF(INDEX('Opinion Statement (DistHeat)'!$A:$A,XD$8)="","",INDEX('Opinion Statement (DistHeat)'!$A:$A,XD$8))</f>
        <v>Lead EU ETS Auditor:</v>
      </c>
      <c r="XE11" s="358" t="str">
        <f>IF(INDEX('Opinion Statement (DistHeat)'!$A:$A,XE$8)="","",INDEX('Opinion Statement (DistHeat)'!$A:$A,XE$8))</f>
        <v>EU ETS Auditor(s):</v>
      </c>
      <c r="XF11" s="358" t="str">
        <f>IF(INDEX('Opinion Statement (DistHeat)'!$A:$A,XF$8)="","",INDEX('Opinion Statement (DistHeat)'!$A:$A,XF$8))</f>
        <v>Technical Expert(s) (EU ETS Auditor):</v>
      </c>
      <c r="XG11" s="358" t="str">
        <f>IF(INDEX('Opinion Statement (DistHeat)'!$A:$A,XG$8)="","",INDEX('Opinion Statement (DistHeat)'!$A:$A,XG$8))</f>
        <v>Independent Reviewer:</v>
      </c>
      <c r="XH11" s="358" t="str">
        <f>IF(INDEX('Opinion Statement (DistHeat)'!$A:$A,XH$8)="","",INDEX('Opinion Statement (DistHeat)'!$A:$A,XH$8))</f>
        <v>Technical Expert(s) (Independent Review):</v>
      </c>
      <c r="XI11" s="358" t="str">
        <f>IF(INDEX('Opinion Statement (DistHeat)'!$A:$A,XI$8)="","",INDEX('Opinion Statement (DistHeat)'!$A:$A,XI$8))</f>
        <v>Signed on behalf of :</v>
      </c>
      <c r="XJ11" s="358" t="str">
        <f>IF(INDEX('Opinion Statement (DistHeat)'!$A:$A,XJ$8)="","",INDEX('Opinion Statement (DistHeat)'!$A:$A,XJ$8))</f>
        <v>Name of authorised signatory:</v>
      </c>
      <c r="XK11" s="358" t="str">
        <f>IF(INDEX('Opinion Statement (DistHeat)'!$A:$A,XK$8)="","",INDEX('Opinion Statement (DistHeat)'!$A:$A,XK$8))</f>
        <v>Date of Opinion:</v>
      </c>
      <c r="XL11" s="358" t="str">
        <f>IF(INDEX('Opinion Statement (DistHeat)'!$A:$A,XL$8)="","",INDEX('Opinion Statement (DistHeat)'!$A:$A,XL$8))</f>
        <v>Name of verifier:</v>
      </c>
      <c r="XM11" s="358" t="str">
        <f>IF(INDEX('Opinion Statement (DistHeat)'!$A:$A,XM$8)="","",INDEX('Opinion Statement (DistHeat)'!$A:$A,XM$8))</f>
        <v>Contact Address:</v>
      </c>
      <c r="XN11" s="358" t="str">
        <f>IF(INDEX('Opinion Statement (DistHeat)'!$A:$A,XN$8)="","",INDEX('Opinion Statement (DistHeat)'!$A:$A,XN$8))</f>
        <v>Date of verification contract:</v>
      </c>
      <c r="XO11" s="358" t="str">
        <f>IF(INDEX('Opinion Statement (DistHeat)'!$A:$A,XO$8)="","",INDEX('Opinion Statement (DistHeat)'!$A:$A,XO$8))</f>
        <v>Is the verifier accredited or a certified natural person?</v>
      </c>
      <c r="XP11" s="358" t="str">
        <f>IF(INDEX('Opinion Statement (DistHeat)'!$A:$A,XP$8)="","",INDEX('Opinion Statement (DistHeat)'!$A:$A,XP$8))</f>
        <v>Name of National Accreditation Body (NAB) or verifier Certifying National Authority:</v>
      </c>
      <c r="XQ11" s="361" t="str">
        <f>IF(INDEX('Opinion Statement (DistHeat)'!$A:$A,XQ$8)="","",INDEX('Opinion Statement (DistHeat)'!$A:$A,XQ$8))</f>
        <v xml:space="preserve">Accreditation/ Certification number: </v>
      </c>
    </row>
    <row r="12" spans="1:730" ht="25.5" customHeight="1" x14ac:dyDescent="0.25">
      <c r="A12" s="348"/>
      <c r="B12" s="169"/>
      <c r="C12" s="169"/>
      <c r="D12" s="169"/>
      <c r="E12" s="169"/>
      <c r="F12" s="169"/>
      <c r="G12" s="169"/>
      <c r="H12" s="350"/>
      <c r="I12" s="173" t="str">
        <f>IF(INDEX('Opinion Statement (DistHeat)'!$A:$A,I$8+I$9)="","",INDEX('Opinion Statement (DistHeat)'!$A:$A,I$8+I$9))</f>
        <v>IN01</v>
      </c>
      <c r="J12" s="169"/>
      <c r="K12" s="169"/>
      <c r="L12" s="169"/>
      <c r="M12" s="354"/>
      <c r="N12" s="173" t="str">
        <f>IF(INDEX('Opinion Statement (DistHeat)'!$A:$A,N$8+N$9)="","",INDEX('Opinion Statement (DistHeat)'!$A:$A,N$8+N$9))</f>
        <v>IN02</v>
      </c>
      <c r="O12" s="169"/>
      <c r="P12" s="169"/>
      <c r="Q12" s="169"/>
      <c r="R12" s="354"/>
      <c r="S12" s="173" t="str">
        <f>IF(INDEX('Opinion Statement (DistHeat)'!$A:$A,S$8+S$9)="","",INDEX('Opinion Statement (DistHeat)'!$A:$A,S$8+S$9))</f>
        <v>IN03</v>
      </c>
      <c r="T12" s="169"/>
      <c r="U12" s="169"/>
      <c r="V12" s="169"/>
      <c r="W12" s="354"/>
      <c r="X12" s="173" t="str">
        <f>IF(INDEX('Opinion Statement (DistHeat)'!$A:$A,X$8+X$9)="","",INDEX('Opinion Statement (DistHeat)'!$A:$A,X$8+X$9))</f>
        <v>IN04</v>
      </c>
      <c r="Y12" s="169"/>
      <c r="Z12" s="169"/>
      <c r="AA12" s="169"/>
      <c r="AB12" s="354"/>
      <c r="AC12" s="173" t="str">
        <f>IF(INDEX('Opinion Statement (DistHeat)'!$A:$A,AC$8+AC$9)="","",INDEX('Opinion Statement (DistHeat)'!$A:$A,AC$8+AC$9))</f>
        <v>IN05</v>
      </c>
      <c r="AD12" s="169"/>
      <c r="AE12" s="169"/>
      <c r="AF12" s="169"/>
      <c r="AG12" s="354"/>
      <c r="AH12" s="173" t="str">
        <f>IF(INDEX('Opinion Statement (DistHeat)'!$A:$A,AH$8+AH$9)="","",INDEX('Opinion Statement (DistHeat)'!$A:$A,AH$8+AH$9))</f>
        <v>IN06</v>
      </c>
      <c r="AI12" s="169"/>
      <c r="AJ12" s="169"/>
      <c r="AK12" s="169"/>
      <c r="AL12" s="354"/>
      <c r="AM12" s="173" t="str">
        <f>IF(INDEX('Opinion Statement (DistHeat)'!$A:$A,AM$8+AM$9)="","",INDEX('Opinion Statement (DistHeat)'!$A:$A,AM$8+AM$9))</f>
        <v>IN07</v>
      </c>
      <c r="AN12" s="169"/>
      <c r="AO12" s="169"/>
      <c r="AP12" s="169"/>
      <c r="AQ12" s="354"/>
      <c r="AR12" s="173" t="str">
        <f>IF(INDEX('Opinion Statement (DistHeat)'!$A:$A,AR$8+AR$9)="","",INDEX('Opinion Statement (DistHeat)'!$A:$A,AR$8+AR$9))</f>
        <v>IN08</v>
      </c>
      <c r="AS12" s="169"/>
      <c r="AT12" s="169"/>
      <c r="AU12" s="169"/>
      <c r="AV12" s="354"/>
      <c r="AW12" s="173" t="str">
        <f>IF(INDEX('Opinion Statement (DistHeat)'!$A:$A,AW$8+AW$9)="","",INDEX('Opinion Statement (DistHeat)'!$A:$A,AW$8+AW$9))</f>
        <v>IN09</v>
      </c>
      <c r="AX12" s="169"/>
      <c r="AY12" s="169"/>
      <c r="AZ12" s="169"/>
      <c r="BA12" s="354"/>
      <c r="BB12" s="173" t="str">
        <f>IF(INDEX('Opinion Statement (DistHeat)'!$A:$A,BB$8+BB$9)="","",INDEX('Opinion Statement (DistHeat)'!$A:$A,BB$8+BB$9))</f>
        <v>IN10</v>
      </c>
      <c r="BC12" s="169"/>
      <c r="BD12" s="169"/>
      <c r="BE12" s="169"/>
      <c r="BF12" s="354"/>
      <c r="BG12" s="351" t="str">
        <f>IF(INDEX('Opinion Statement (DistHeat)'!$A:$A,BG$8+2)="","",INDEX('Opinion Statement (DistHeat)'!$A:$A,BG$8+2))</f>
        <v>Sub-Installation</v>
      </c>
      <c r="BH12" s="351" t="str">
        <f>IF(INDEX('Opinion Statement (DistHeat)'!$C:$C,BH$8)="","",INDEX('Opinion Statement (DistHeat)'!$C:$C,BH$8))</f>
        <v>Intensity or emissions value</v>
      </c>
      <c r="BI12" s="351" t="str">
        <f>IF(INDEX('Opinion Statement (DistHeat)'!$E:$E,BI$8)="","",INDEX('Opinion Statement (DistHeat)'!$E:$E,BI$8))</f>
        <v>Type of target</v>
      </c>
      <c r="BJ12" s="351" t="str">
        <f>IF(INDEX('Opinion Statement (DistHeat)'!$G:$G,BJ$8)="","",INDEX('Opinion Statement (DistHeat)'!$G:$G,BJ$8))</f>
        <v>Target achieved</v>
      </c>
      <c r="BK12" s="351" t="str">
        <f>IF(INDEX('Opinion Statement (DistHeat)'!$A:$A,BK$8+2)="","",INDEX('Opinion Statement (DistHeat)'!$A:$A,BK$8+2))</f>
        <v>Sub-Installation</v>
      </c>
      <c r="BL12" s="351" t="str">
        <f>IF(INDEX('Opinion Statement (DistHeat)'!$C:$C,BL$8)="","",INDEX('Opinion Statement (DistHeat)'!$C:$C,BL$8))</f>
        <v>Intensity or emissions value</v>
      </c>
      <c r="BM12" s="351" t="str">
        <f>IF(INDEX('Opinion Statement (DistHeat)'!$E:$E,BM$8)="","",INDEX('Opinion Statement (DistHeat)'!$E:$E,BM$8))</f>
        <v>Type of target</v>
      </c>
      <c r="BN12" s="351" t="str">
        <f>IF(INDEX('Opinion Statement (DistHeat)'!$G:$G,BN$8)="","",INDEX('Opinion Statement (DistHeat)'!$G:$G,BN$8))</f>
        <v>Target achieved</v>
      </c>
      <c r="BO12" s="351" t="str">
        <f>IF(INDEX('Opinion Statement (DistHeat)'!$A:$A,BO$8+2)="","",INDEX('Opinion Statement (DistHeat)'!$A:$A,BO$8+2))</f>
        <v>Sub-Installation</v>
      </c>
      <c r="BP12" s="351" t="str">
        <f>IF(INDEX('Opinion Statement (DistHeat)'!$C:$C,BP$8)="","",INDEX('Opinion Statement (DistHeat)'!$C:$C,BP$8))</f>
        <v>Intensity or emissions value</v>
      </c>
      <c r="BQ12" s="351" t="str">
        <f>IF(INDEX('Opinion Statement (DistHeat)'!$E:$E,BQ$8)="","",INDEX('Opinion Statement (DistHeat)'!$E:$E,BQ$8))</f>
        <v>Type of target</v>
      </c>
      <c r="BR12" s="351" t="str">
        <f>IF(INDEX('Opinion Statement (DistHeat)'!$G:$G,BR$8)="","",INDEX('Opinion Statement (DistHeat)'!$G:$G,BR$8))</f>
        <v>Target achieved</v>
      </c>
      <c r="BS12" s="351" t="str">
        <f>IF(INDEX('Opinion Statement (DistHeat)'!$A:$A,BS$8+2)="","",INDEX('Opinion Statement (DistHeat)'!$A:$A,BS$8+2))</f>
        <v>Sub-Installation</v>
      </c>
      <c r="BT12" s="351" t="str">
        <f>IF(INDEX('Opinion Statement (DistHeat)'!$C:$C,BT$8)="","",INDEX('Opinion Statement (DistHeat)'!$C:$C,BT$8))</f>
        <v>Intensity or emissions value</v>
      </c>
      <c r="BU12" s="351" t="str">
        <f>IF(INDEX('Opinion Statement (DistHeat)'!$E:$E,BU$8)="","",INDEX('Opinion Statement (DistHeat)'!$E:$E,BU$8))</f>
        <v>Type of target</v>
      </c>
      <c r="BV12" s="351" t="str">
        <f>IF(INDEX('Opinion Statement (DistHeat)'!$G:$G,BV$8)="","",INDEX('Opinion Statement (DistHeat)'!$G:$G,BV$8))</f>
        <v>Target achieved</v>
      </c>
      <c r="BW12" s="351" t="str">
        <f>IF(INDEX('Opinion Statement (DistHeat)'!$A:$A,BW$8+2)="","",INDEX('Opinion Statement (DistHeat)'!$A:$A,BW$8+2))</f>
        <v>Sub-Installation</v>
      </c>
      <c r="BX12" s="351" t="str">
        <f>IF(INDEX('Opinion Statement (DistHeat)'!$C:$C,BX$8)="","",INDEX('Opinion Statement (DistHeat)'!$C:$C,BX$8))</f>
        <v>Intensity or emissions value</v>
      </c>
      <c r="BY12" s="351" t="str">
        <f>IF(INDEX('Opinion Statement (DistHeat)'!$E:$E,BY$8)="","",INDEX('Opinion Statement (DistHeat)'!$E:$E,BY$8))</f>
        <v>Type of target</v>
      </c>
      <c r="BZ12" s="351" t="str">
        <f>IF(INDEX('Opinion Statement (DistHeat)'!$G:$G,BZ$8)="","",INDEX('Opinion Statement (DistHeat)'!$G:$G,BZ$8))</f>
        <v>Target achieved</v>
      </c>
      <c r="CA12" s="351" t="str">
        <f>IF(INDEX('Opinion Statement (DistHeat)'!$A:$A,CA$8+2)="","",INDEX('Opinion Statement (DistHeat)'!$A:$A,CA$8+2))</f>
        <v>Sub-Installation</v>
      </c>
      <c r="CB12" s="351" t="str">
        <f>IF(INDEX('Opinion Statement (DistHeat)'!$C:$C,CB$8)="","",INDEX('Opinion Statement (DistHeat)'!$C:$C,CB$8))</f>
        <v>Intensity or emissions value</v>
      </c>
      <c r="CC12" s="351" t="str">
        <f>IF(INDEX('Opinion Statement (DistHeat)'!$E:$E,CC$8)="","",INDEX('Opinion Statement (DistHeat)'!$E:$E,CC$8))</f>
        <v>Type of target</v>
      </c>
      <c r="CD12" s="351" t="str">
        <f>IF(INDEX('Opinion Statement (DistHeat)'!$G:$G,CD$8)="","",INDEX('Opinion Statement (DistHeat)'!$G:$G,CD$8))</f>
        <v>Target achieved</v>
      </c>
      <c r="CE12" s="351" t="str">
        <f>IF(INDEX('Opinion Statement (DistHeat)'!$A:$A,CE$8+2)="","",INDEX('Opinion Statement (DistHeat)'!$A:$A,CE$8+2))</f>
        <v>Sub-Installation</v>
      </c>
      <c r="CF12" s="351" t="str">
        <f>IF(INDEX('Opinion Statement (DistHeat)'!$C:$C,CF$8)="","",INDEX('Opinion Statement (DistHeat)'!$C:$C,CF$8))</f>
        <v>Intensity or emissions value</v>
      </c>
      <c r="CG12" s="351" t="str">
        <f>IF(INDEX('Opinion Statement (DistHeat)'!$E:$E,CG$8)="","",INDEX('Opinion Statement (DistHeat)'!$E:$E,CG$8))</f>
        <v>Type of target</v>
      </c>
      <c r="CH12" s="351" t="str">
        <f>IF(INDEX('Opinion Statement (DistHeat)'!$G:$G,CH$8)="","",INDEX('Opinion Statement (DistHeat)'!$G:$G,CH$8))</f>
        <v>Target achieved</v>
      </c>
      <c r="CI12" s="351" t="str">
        <f>IF(INDEX('Opinion Statement (DistHeat)'!$A:$A,CI$8+2)="","",INDEX('Opinion Statement (DistHeat)'!$A:$A,CI$8+2))</f>
        <v>Sub-Installation</v>
      </c>
      <c r="CJ12" s="351" t="str">
        <f>IF(INDEX('Opinion Statement (DistHeat)'!$C:$C,CJ$8)="","",INDEX('Opinion Statement (DistHeat)'!$C:$C,CJ$8))</f>
        <v>Intensity or emissions value</v>
      </c>
      <c r="CK12" s="351" t="str">
        <f>IF(INDEX('Opinion Statement (DistHeat)'!$E:$E,CK$8)="","",INDEX('Opinion Statement (DistHeat)'!$E:$E,CK$8))</f>
        <v>Type of target</v>
      </c>
      <c r="CL12" s="351" t="str">
        <f>IF(INDEX('Opinion Statement (DistHeat)'!$G:$G,CL$8)="","",INDEX('Opinion Statement (DistHeat)'!$G:$G,CL$8))</f>
        <v>Target achieved</v>
      </c>
      <c r="CM12" s="351" t="str">
        <f>IF(INDEX('Opinion Statement (DistHeat)'!$A:$A,CM$8+2)="","",INDEX('Opinion Statement (DistHeat)'!$A:$A,CM$8+2))</f>
        <v>Sub-Installation</v>
      </c>
      <c r="CN12" s="351" t="str">
        <f>IF(INDEX('Opinion Statement (DistHeat)'!$C:$C,CN$8)="","",INDEX('Opinion Statement (DistHeat)'!$C:$C,CN$8))</f>
        <v>Intensity or emissions value</v>
      </c>
      <c r="CO12" s="351" t="str">
        <f>IF(INDEX('Opinion Statement (DistHeat)'!$E:$E,CO$8)="","",INDEX('Opinion Statement (DistHeat)'!$E:$E,CO$8))</f>
        <v>Type of target</v>
      </c>
      <c r="CP12" s="351" t="str">
        <f>IF(INDEX('Opinion Statement (DistHeat)'!$G:$G,CP$8)="","",INDEX('Opinion Statement (DistHeat)'!$G:$G,CP$8))</f>
        <v>Target achieved</v>
      </c>
      <c r="CQ12" s="351" t="str">
        <f>IF(INDEX('Opinion Statement (DistHeat)'!$A:$A,CQ$8+2)="","",INDEX('Opinion Statement (DistHeat)'!$A:$A,CQ$8+2))</f>
        <v>Sub-Installation</v>
      </c>
      <c r="CR12" s="351" t="str">
        <f>IF(INDEX('Opinion Statement (DistHeat)'!$C:$C,CR$8)="","",INDEX('Opinion Statement (DistHeat)'!$C:$C,CR$8))</f>
        <v>Intensity or emissions value</v>
      </c>
      <c r="CS12" s="351" t="str">
        <f>IF(INDEX('Opinion Statement (DistHeat)'!$E:$E,CS$8)="","",INDEX('Opinion Statement (DistHeat)'!$E:$E,CS$8))</f>
        <v>Type of target</v>
      </c>
      <c r="CT12" s="357" t="str">
        <f>IF(INDEX('Opinion Statement (DistHeat)'!$G:$G,CT$8)="","",INDEX('Opinion Statement (DistHeat)'!$G:$G,CT$8))</f>
        <v>Target achieved</v>
      </c>
      <c r="CU12" s="173" t="str">
        <f>IF(INDEX('Opinion Statement (DistHeat)'!$C:$C,CU$8+CU$9+1)="","",INDEX('Opinion Statement (DistHeat)'!$C:$C,CU$8+CU$9+1))</f>
        <v>Milestone Ref #</v>
      </c>
      <c r="CV12" s="169" t="str">
        <f>IF(INDEX('Opinion Statement (DistHeat)'!$D:$D,CV$8+CV$9+1)="","",INDEX('Opinion Statement (DistHeat)'!$D:$D,CV$8+CV$9+1))</f>
        <v>Comments</v>
      </c>
      <c r="CW12" s="169" t="str">
        <f>IF(INDEX('Opinion Statement (DistHeat)'!$C:$C,CW$8+CW$9+1)="","",INDEX('Opinion Statement (DistHeat)'!$C:$C,CW$8+CW$9+1))</f>
        <v>Milestone Ref #</v>
      </c>
      <c r="CX12" s="169" t="str">
        <f>IF(INDEX('Opinion Statement (DistHeat)'!$D:$D,CX$8+CX$9+1)="","",INDEX('Opinion Statement (DistHeat)'!$D:$D,CX$8+CX$9+1))</f>
        <v>Comments</v>
      </c>
      <c r="CY12" s="169" t="str">
        <f>IF(INDEX('Opinion Statement (DistHeat)'!$C:$C,CY$8+CY$9+1)="","",INDEX('Opinion Statement (DistHeat)'!$C:$C,CY$8+CY$9+1))</f>
        <v>Milestone Ref #</v>
      </c>
      <c r="CZ12" s="169" t="str">
        <f>IF(INDEX('Opinion Statement (DistHeat)'!$D:$D,CZ$8+CZ$9+1)="","",INDEX('Opinion Statement (DistHeat)'!$D:$D,CZ$8+CZ$9+1))</f>
        <v>Comments</v>
      </c>
      <c r="DA12" s="169" t="str">
        <f>IF(INDEX('Opinion Statement (DistHeat)'!$C:$C,DA$8+DA$9+1)="","",INDEX('Opinion Statement (DistHeat)'!$C:$C,DA$8+DA$9+1))</f>
        <v>Milestone Ref #</v>
      </c>
      <c r="DB12" s="169" t="str">
        <f>IF(INDEX('Opinion Statement (DistHeat)'!$D:$D,DB$8+DB$9+1)="","",INDEX('Opinion Statement (DistHeat)'!$D:$D,DB$8+DB$9+1))</f>
        <v>Comments</v>
      </c>
      <c r="DC12" s="169" t="str">
        <f>IF(INDEX('Opinion Statement (DistHeat)'!$C:$C,DC$8+DC$9+1)="","",INDEX('Opinion Statement (DistHeat)'!$C:$C,DC$8+DC$9+1))</f>
        <v>Milestone Ref #</v>
      </c>
      <c r="DD12" s="354" t="str">
        <f>IF(INDEX('Opinion Statement (DistHeat)'!$D:$D,DD$8+DD$9+1)="","",INDEX('Opinion Statement (DistHeat)'!$D:$D,DD$8+DD$9+1))</f>
        <v>Comments</v>
      </c>
      <c r="DE12" s="351" t="str">
        <f>IF(INDEX('Opinion Statement (DistHeat)'!$A:$A,DE$8+2)="","",INDEX('Opinion Statement (DistHeat)'!$A:$A,DE$8+2))</f>
        <v>Sub-Installation</v>
      </c>
      <c r="DF12" s="351" t="str">
        <f>IF(INDEX('Opinion Statement (DistHeat)'!$C:$C,DF$8)="","",INDEX('Opinion Statement (DistHeat)'!$C:$C,DF$8))</f>
        <v>Intensity or emissions value</v>
      </c>
      <c r="DG12" s="351" t="str">
        <f>IF(INDEX('Opinion Statement (DistHeat)'!$E:$E,DG$8)="","",INDEX('Opinion Statement (DistHeat)'!$E:$E,DG$8))</f>
        <v>Type of target</v>
      </c>
      <c r="DH12" s="351" t="str">
        <f>IF(INDEX('Opinion Statement (DistHeat)'!$G:$G,DH$8)="","",INDEX('Opinion Statement (DistHeat)'!$G:$G,DH$8))</f>
        <v>Target achieved</v>
      </c>
      <c r="DI12" s="351" t="str">
        <f>IF(INDEX('Opinion Statement (DistHeat)'!$A:$A,DI$8+2)="","",INDEX('Opinion Statement (DistHeat)'!$A:$A,DI$8+2))</f>
        <v>Sub-Installation</v>
      </c>
      <c r="DJ12" s="351" t="str">
        <f>IF(INDEX('Opinion Statement (DistHeat)'!$C:$C,DJ$8)="","",INDEX('Opinion Statement (DistHeat)'!$C:$C,DJ$8))</f>
        <v>Intensity or emissions value</v>
      </c>
      <c r="DK12" s="351" t="str">
        <f>IF(INDEX('Opinion Statement (DistHeat)'!$E:$E,DK$8)="","",INDEX('Opinion Statement (DistHeat)'!$E:$E,DK$8))</f>
        <v>Type of target</v>
      </c>
      <c r="DL12" s="351" t="str">
        <f>IF(INDEX('Opinion Statement (DistHeat)'!$G:$G,DL$8)="","",INDEX('Opinion Statement (DistHeat)'!$G:$G,DL$8))</f>
        <v>Target achieved</v>
      </c>
      <c r="DM12" s="351" t="str">
        <f>IF(INDEX('Opinion Statement (DistHeat)'!$A:$A,DM$8+2)="","",INDEX('Opinion Statement (DistHeat)'!$A:$A,DM$8+2))</f>
        <v>Sub-Installation</v>
      </c>
      <c r="DN12" s="351" t="str">
        <f>IF(INDEX('Opinion Statement (DistHeat)'!$C:$C,DN$8)="","",INDEX('Opinion Statement (DistHeat)'!$C:$C,DN$8))</f>
        <v>Intensity or emissions value</v>
      </c>
      <c r="DO12" s="351" t="str">
        <f>IF(INDEX('Opinion Statement (DistHeat)'!$E:$E,DO$8)="","",INDEX('Opinion Statement (DistHeat)'!$E:$E,DO$8))</f>
        <v>Type of target</v>
      </c>
      <c r="DP12" s="351" t="str">
        <f>IF(INDEX('Opinion Statement (DistHeat)'!$G:$G,DP$8)="","",INDEX('Opinion Statement (DistHeat)'!$G:$G,DP$8))</f>
        <v>Target achieved</v>
      </c>
      <c r="DQ12" s="351" t="str">
        <f>IF(INDEX('Opinion Statement (DistHeat)'!$A:$A,DQ$8+2)="","",INDEX('Opinion Statement (DistHeat)'!$A:$A,DQ$8+2))</f>
        <v>Sub-Installation</v>
      </c>
      <c r="DR12" s="351" t="str">
        <f>IF(INDEX('Opinion Statement (DistHeat)'!$C:$C,DR$8)="","",INDEX('Opinion Statement (DistHeat)'!$C:$C,DR$8))</f>
        <v>Intensity or emissions value</v>
      </c>
      <c r="DS12" s="351" t="str">
        <f>IF(INDEX('Opinion Statement (DistHeat)'!$E:$E,DS$8)="","",INDEX('Opinion Statement (DistHeat)'!$E:$E,DS$8))</f>
        <v>Type of target</v>
      </c>
      <c r="DT12" s="351" t="str">
        <f>IF(INDEX('Opinion Statement (DistHeat)'!$G:$G,DT$8)="","",INDEX('Opinion Statement (DistHeat)'!$G:$G,DT$8))</f>
        <v>Target achieved</v>
      </c>
      <c r="DU12" s="351" t="str">
        <f>IF(INDEX('Opinion Statement (DistHeat)'!$A:$A,DU$8+2)="","",INDEX('Opinion Statement (DistHeat)'!$A:$A,DU$8+2))</f>
        <v>Sub-Installation</v>
      </c>
      <c r="DV12" s="351" t="str">
        <f>IF(INDEX('Opinion Statement (DistHeat)'!$C:$C,DV$8)="","",INDEX('Opinion Statement (DistHeat)'!$C:$C,DV$8))</f>
        <v>Intensity or emissions value</v>
      </c>
      <c r="DW12" s="351" t="str">
        <f>IF(INDEX('Opinion Statement (DistHeat)'!$E:$E,DW$8)="","",INDEX('Opinion Statement (DistHeat)'!$E:$E,DW$8))</f>
        <v>Type of target</v>
      </c>
      <c r="DX12" s="351" t="str">
        <f>IF(INDEX('Opinion Statement (DistHeat)'!$G:$G,DX$8)="","",INDEX('Opinion Statement (DistHeat)'!$G:$G,DX$8))</f>
        <v>Target achieved</v>
      </c>
      <c r="DY12" s="351" t="str">
        <f>IF(INDEX('Opinion Statement (DistHeat)'!$A:$A,DY$8+2)="","",INDEX('Opinion Statement (DistHeat)'!$A:$A,DY$8+2))</f>
        <v>Sub-Installation</v>
      </c>
      <c r="DZ12" s="351" t="str">
        <f>IF(INDEX('Opinion Statement (DistHeat)'!$C:$C,DZ$8)="","",INDEX('Opinion Statement (DistHeat)'!$C:$C,DZ$8))</f>
        <v>Intensity or emissions value</v>
      </c>
      <c r="EA12" s="351" t="str">
        <f>IF(INDEX('Opinion Statement (DistHeat)'!$E:$E,EA$8)="","",INDEX('Opinion Statement (DistHeat)'!$E:$E,EA$8))</f>
        <v>Type of target</v>
      </c>
      <c r="EB12" s="351" t="str">
        <f>IF(INDEX('Opinion Statement (DistHeat)'!$G:$G,EB$8)="","",INDEX('Opinion Statement (DistHeat)'!$G:$G,EB$8))</f>
        <v>Target achieved</v>
      </c>
      <c r="EC12" s="351" t="str">
        <f>IF(INDEX('Opinion Statement (DistHeat)'!$A:$A,EC$8+2)="","",INDEX('Opinion Statement (DistHeat)'!$A:$A,EC$8+2))</f>
        <v>Sub-Installation</v>
      </c>
      <c r="ED12" s="351" t="str">
        <f>IF(INDEX('Opinion Statement (DistHeat)'!$C:$C,ED$8)="","",INDEX('Opinion Statement (DistHeat)'!$C:$C,ED$8))</f>
        <v>Intensity or emissions value</v>
      </c>
      <c r="EE12" s="351" t="str">
        <f>IF(INDEX('Opinion Statement (DistHeat)'!$E:$E,EE$8)="","",INDEX('Opinion Statement (DistHeat)'!$E:$E,EE$8))</f>
        <v>Type of target</v>
      </c>
      <c r="EF12" s="351" t="str">
        <f>IF(INDEX('Opinion Statement (DistHeat)'!$G:$G,EF$8)="","",INDEX('Opinion Statement (DistHeat)'!$G:$G,EF$8))</f>
        <v>Target achieved</v>
      </c>
      <c r="EG12" s="351" t="str">
        <f>IF(INDEX('Opinion Statement (DistHeat)'!$A:$A,EG$8+2)="","",INDEX('Opinion Statement (DistHeat)'!$A:$A,EG$8+2))</f>
        <v>Sub-Installation</v>
      </c>
      <c r="EH12" s="351" t="str">
        <f>IF(INDEX('Opinion Statement (DistHeat)'!$C:$C,EH$8)="","",INDEX('Opinion Statement (DistHeat)'!$C:$C,EH$8))</f>
        <v>Intensity or emissions value</v>
      </c>
      <c r="EI12" s="351" t="str">
        <f>IF(INDEX('Opinion Statement (DistHeat)'!$E:$E,EI$8)="","",INDEX('Opinion Statement (DistHeat)'!$E:$E,EI$8))</f>
        <v>Type of target</v>
      </c>
      <c r="EJ12" s="351" t="str">
        <f>IF(INDEX('Opinion Statement (DistHeat)'!$G:$G,EJ$8)="","",INDEX('Opinion Statement (DistHeat)'!$G:$G,EJ$8))</f>
        <v>Target achieved</v>
      </c>
      <c r="EK12" s="351" t="str">
        <f>IF(INDEX('Opinion Statement (DistHeat)'!$A:$A,EK$8+2)="","",INDEX('Opinion Statement (DistHeat)'!$A:$A,EK$8+2))</f>
        <v>Sub-Installation</v>
      </c>
      <c r="EL12" s="351" t="str">
        <f>IF(INDEX('Opinion Statement (DistHeat)'!$C:$C,EL$8)="","",INDEX('Opinion Statement (DistHeat)'!$C:$C,EL$8))</f>
        <v>Intensity or emissions value</v>
      </c>
      <c r="EM12" s="351" t="str">
        <f>IF(INDEX('Opinion Statement (DistHeat)'!$E:$E,EM$8)="","",INDEX('Opinion Statement (DistHeat)'!$E:$E,EM$8))</f>
        <v>Type of target</v>
      </c>
      <c r="EN12" s="351" t="str">
        <f>IF(INDEX('Opinion Statement (DistHeat)'!$G:$G,EN$8)="","",INDEX('Opinion Statement (DistHeat)'!$G:$G,EN$8))</f>
        <v>Target achieved</v>
      </c>
      <c r="EO12" s="351" t="str">
        <f>IF(INDEX('Opinion Statement (DistHeat)'!$A:$A,EO$8+2)="","",INDEX('Opinion Statement (DistHeat)'!$A:$A,EO$8+2))</f>
        <v>Sub-Installation</v>
      </c>
      <c r="EP12" s="351" t="str">
        <f>IF(INDEX('Opinion Statement (DistHeat)'!$C:$C,EP$8)="","",INDEX('Opinion Statement (DistHeat)'!$C:$C,EP$8))</f>
        <v>Intensity or emissions value</v>
      </c>
      <c r="EQ12" s="351" t="str">
        <f>IF(INDEX('Opinion Statement (DistHeat)'!$E:$E,EQ$8)="","",INDEX('Opinion Statement (DistHeat)'!$E:$E,EQ$8))</f>
        <v>Type of target</v>
      </c>
      <c r="ER12" s="351" t="str">
        <f>IF(INDEX('Opinion Statement (DistHeat)'!$G:$G,ER$8)="","",INDEX('Opinion Statement (DistHeat)'!$G:$G,ER$8))</f>
        <v>Target achieved</v>
      </c>
      <c r="ES12" s="173" t="str">
        <f>IF(INDEX('Opinion Statement (DistHeat)'!$C:$C,ES$8+ES$9+1)="","",INDEX('Opinion Statement (DistHeat)'!$C:$C,ES$8+ES$9+1))</f>
        <v>Milestone Ref #</v>
      </c>
      <c r="ET12" s="169" t="str">
        <f>IF(INDEX('Opinion Statement (DistHeat)'!$D:$D,ET$8+ET$9+1)="","",INDEX('Opinion Statement (DistHeat)'!$D:$D,ET$8+ET$9+1))</f>
        <v>Comments</v>
      </c>
      <c r="EU12" s="169" t="str">
        <f>IF(INDEX('Opinion Statement (DistHeat)'!$C:$C,EU$8+EU$9+1)="","",INDEX('Opinion Statement (DistHeat)'!$C:$C,EU$8+EU$9+1))</f>
        <v>Milestone Ref #</v>
      </c>
      <c r="EV12" s="169" t="str">
        <f>IF(INDEX('Opinion Statement (DistHeat)'!$D:$D,EV$8+EV$9+1)="","",INDEX('Opinion Statement (DistHeat)'!$D:$D,EV$8+EV$9+1))</f>
        <v>Comments</v>
      </c>
      <c r="EW12" s="169" t="str">
        <f>IF(INDEX('Opinion Statement (DistHeat)'!$C:$C,EW$8+EW$9+1)="","",INDEX('Opinion Statement (DistHeat)'!$C:$C,EW$8+EW$9+1))</f>
        <v>Milestone Ref #</v>
      </c>
      <c r="EX12" s="169" t="str">
        <f>IF(INDEX('Opinion Statement (DistHeat)'!$D:$D,EX$8+EX$9+1)="","",INDEX('Opinion Statement (DistHeat)'!$D:$D,EX$8+EX$9+1))</f>
        <v>Comments</v>
      </c>
      <c r="EY12" s="169" t="str">
        <f>IF(INDEX('Opinion Statement (DistHeat)'!$C:$C,EY$8+EY$9+1)="","",INDEX('Opinion Statement (DistHeat)'!$C:$C,EY$8+EY$9+1))</f>
        <v>Milestone Ref #</v>
      </c>
      <c r="EZ12" s="169" t="str">
        <f>IF(INDEX('Opinion Statement (DistHeat)'!$D:$D,EZ$8+EZ$9+1)="","",INDEX('Opinion Statement (DistHeat)'!$D:$D,EZ$8+EZ$9+1))</f>
        <v>Comments</v>
      </c>
      <c r="FA12" s="169" t="str">
        <f>IF(INDEX('Opinion Statement (DistHeat)'!$C:$C,FA$8+FA$9+1)="","",INDEX('Opinion Statement (DistHeat)'!$C:$C,FA$8+FA$9+1))</f>
        <v>Milestone Ref #</v>
      </c>
      <c r="FB12" s="354" t="str">
        <f>IF(INDEX('Opinion Statement (DistHeat)'!$D:$D,FB$8+FB$9+1)="","",INDEX('Opinion Statement (DistHeat)'!$D:$D,FB$8+FB$9+1))</f>
        <v>Comments</v>
      </c>
      <c r="FC12" s="356" t="str">
        <f>IF(INDEX('Opinion Statement (DistHeat)'!$A:$A,FC$8+2)="","",INDEX('Opinion Statement (DistHeat)'!$A:$A,FC$8+2))</f>
        <v>Sub-Installation</v>
      </c>
      <c r="FD12" s="351" t="str">
        <f>IF(INDEX('Opinion Statement (DistHeat)'!$C:$C,FD$8)="","",INDEX('Opinion Statement (DistHeat)'!$C:$C,FD$8))</f>
        <v>Intensity or emissions value</v>
      </c>
      <c r="FE12" s="351" t="str">
        <f>IF(INDEX('Opinion Statement (DistHeat)'!$E:$E,FE$8)="","",INDEX('Opinion Statement (DistHeat)'!$E:$E,FE$8))</f>
        <v>Type of target</v>
      </c>
      <c r="FF12" s="351" t="str">
        <f>IF(INDEX('Opinion Statement (DistHeat)'!$G:$G,FF$8)="","",INDEX('Opinion Statement (DistHeat)'!$G:$G,FF$8))</f>
        <v>Target achieved</v>
      </c>
      <c r="FG12" s="351" t="str">
        <f>IF(INDEX('Opinion Statement (DistHeat)'!$A:$A,FG$8+2)="","",INDEX('Opinion Statement (DistHeat)'!$A:$A,FG$8+2))</f>
        <v>Sub-Installation</v>
      </c>
      <c r="FH12" s="351" t="str">
        <f>IF(INDEX('Opinion Statement (DistHeat)'!$C:$C,FH$8)="","",INDEX('Opinion Statement (DistHeat)'!$C:$C,FH$8))</f>
        <v>Intensity or emissions value</v>
      </c>
      <c r="FI12" s="351" t="str">
        <f>IF(INDEX('Opinion Statement (DistHeat)'!$E:$E,FI$8)="","",INDEX('Opinion Statement (DistHeat)'!$E:$E,FI$8))</f>
        <v>Type of target</v>
      </c>
      <c r="FJ12" s="351" t="str">
        <f>IF(INDEX('Opinion Statement (DistHeat)'!$G:$G,FJ$8)="","",INDEX('Opinion Statement (DistHeat)'!$G:$G,FJ$8))</f>
        <v>Target achieved</v>
      </c>
      <c r="FK12" s="351" t="str">
        <f>IF(INDEX('Opinion Statement (DistHeat)'!$A:$A,FK$8+2)="","",INDEX('Opinion Statement (DistHeat)'!$A:$A,FK$8+2))</f>
        <v>Sub-Installation</v>
      </c>
      <c r="FL12" s="351" t="str">
        <f>IF(INDEX('Opinion Statement (DistHeat)'!$C:$C,FL$8)="","",INDEX('Opinion Statement (DistHeat)'!$C:$C,FL$8))</f>
        <v>Intensity or emissions value</v>
      </c>
      <c r="FM12" s="351" t="str">
        <f>IF(INDEX('Opinion Statement (DistHeat)'!$E:$E,FM$8)="","",INDEX('Opinion Statement (DistHeat)'!$E:$E,FM$8))</f>
        <v>Type of target</v>
      </c>
      <c r="FN12" s="351" t="str">
        <f>IF(INDEX('Opinion Statement (DistHeat)'!$G:$G,FN$8)="","",INDEX('Opinion Statement (DistHeat)'!$G:$G,FN$8))</f>
        <v>Target achieved</v>
      </c>
      <c r="FO12" s="351" t="str">
        <f>IF(INDEX('Opinion Statement (DistHeat)'!$A:$A,FO$8+2)="","",INDEX('Opinion Statement (DistHeat)'!$A:$A,FO$8+2))</f>
        <v>Sub-Installation</v>
      </c>
      <c r="FP12" s="351" t="str">
        <f>IF(INDEX('Opinion Statement (DistHeat)'!$C:$C,FP$8)="","",INDEX('Opinion Statement (DistHeat)'!$C:$C,FP$8))</f>
        <v>Intensity or emissions value</v>
      </c>
      <c r="FQ12" s="351" t="str">
        <f>IF(INDEX('Opinion Statement (DistHeat)'!$E:$E,FQ$8)="","",INDEX('Opinion Statement (DistHeat)'!$E:$E,FQ$8))</f>
        <v>Type of target</v>
      </c>
      <c r="FR12" s="351" t="str">
        <f>IF(INDEX('Opinion Statement (DistHeat)'!$G:$G,FR$8)="","",INDEX('Opinion Statement (DistHeat)'!$G:$G,FR$8))</f>
        <v>Target achieved</v>
      </c>
      <c r="FS12" s="351" t="str">
        <f>IF(INDEX('Opinion Statement (DistHeat)'!$A:$A,FS$8+2)="","",INDEX('Opinion Statement (DistHeat)'!$A:$A,FS$8+2))</f>
        <v>Sub-Installation</v>
      </c>
      <c r="FT12" s="351" t="str">
        <f>IF(INDEX('Opinion Statement (DistHeat)'!$C:$C,FT$8)="","",INDEX('Opinion Statement (DistHeat)'!$C:$C,FT$8))</f>
        <v>Intensity or emissions value</v>
      </c>
      <c r="FU12" s="351" t="str">
        <f>IF(INDEX('Opinion Statement (DistHeat)'!$E:$E,FU$8)="","",INDEX('Opinion Statement (DistHeat)'!$E:$E,FU$8))</f>
        <v>Type of target</v>
      </c>
      <c r="FV12" s="351" t="str">
        <f>IF(INDEX('Opinion Statement (DistHeat)'!$G:$G,FV$8)="","",INDEX('Opinion Statement (DistHeat)'!$G:$G,FV$8))</f>
        <v>Target achieved</v>
      </c>
      <c r="FW12" s="351" t="str">
        <f>IF(INDEX('Opinion Statement (DistHeat)'!$A:$A,FW$8+2)="","",INDEX('Opinion Statement (DistHeat)'!$A:$A,FW$8+2))</f>
        <v>Sub-Installation</v>
      </c>
      <c r="FX12" s="351" t="str">
        <f>IF(INDEX('Opinion Statement (DistHeat)'!$C:$C,FX$8)="","",INDEX('Opinion Statement (DistHeat)'!$C:$C,FX$8))</f>
        <v>Intensity or emissions value</v>
      </c>
      <c r="FY12" s="351" t="str">
        <f>IF(INDEX('Opinion Statement (DistHeat)'!$E:$E,FY$8)="","",INDEX('Opinion Statement (DistHeat)'!$E:$E,FY$8))</f>
        <v>Type of target</v>
      </c>
      <c r="FZ12" s="351" t="str">
        <f>IF(INDEX('Opinion Statement (DistHeat)'!$G:$G,FZ$8)="","",INDEX('Opinion Statement (DistHeat)'!$G:$G,FZ$8))</f>
        <v>Target achieved</v>
      </c>
      <c r="GA12" s="351" t="str">
        <f>IF(INDEX('Opinion Statement (DistHeat)'!$A:$A,GA$8+2)="","",INDEX('Opinion Statement (DistHeat)'!$A:$A,GA$8+2))</f>
        <v>Sub-Installation</v>
      </c>
      <c r="GB12" s="351" t="str">
        <f>IF(INDEX('Opinion Statement (DistHeat)'!$C:$C,GB$8)="","",INDEX('Opinion Statement (DistHeat)'!$C:$C,GB$8))</f>
        <v>Intensity or emissions value</v>
      </c>
      <c r="GC12" s="351" t="str">
        <f>IF(INDEX('Opinion Statement (DistHeat)'!$E:$E,GC$8)="","",INDEX('Opinion Statement (DistHeat)'!$E:$E,GC$8))</f>
        <v>Type of target</v>
      </c>
      <c r="GD12" s="351" t="str">
        <f>IF(INDEX('Opinion Statement (DistHeat)'!$G:$G,GD$8)="","",INDEX('Opinion Statement (DistHeat)'!$G:$G,GD$8))</f>
        <v>Target achieved</v>
      </c>
      <c r="GE12" s="351" t="str">
        <f>IF(INDEX('Opinion Statement (DistHeat)'!$A:$A,GE$8+2)="","",INDEX('Opinion Statement (DistHeat)'!$A:$A,GE$8+2))</f>
        <v>Sub-Installation</v>
      </c>
      <c r="GF12" s="351" t="str">
        <f>IF(INDEX('Opinion Statement (DistHeat)'!$C:$C,GF$8)="","",INDEX('Opinion Statement (DistHeat)'!$C:$C,GF$8))</f>
        <v>Intensity or emissions value</v>
      </c>
      <c r="GG12" s="351" t="str">
        <f>IF(INDEX('Opinion Statement (DistHeat)'!$E:$E,GG$8)="","",INDEX('Opinion Statement (DistHeat)'!$E:$E,GG$8))</f>
        <v>Type of target</v>
      </c>
      <c r="GH12" s="351" t="str">
        <f>IF(INDEX('Opinion Statement (DistHeat)'!$G:$G,GH$8)="","",INDEX('Opinion Statement (DistHeat)'!$G:$G,GH$8))</f>
        <v>Target achieved</v>
      </c>
      <c r="GI12" s="351" t="str">
        <f>IF(INDEX('Opinion Statement (DistHeat)'!$A:$A,GI$8+2)="","",INDEX('Opinion Statement (DistHeat)'!$A:$A,GI$8+2))</f>
        <v>Sub-Installation</v>
      </c>
      <c r="GJ12" s="351" t="str">
        <f>IF(INDEX('Opinion Statement (DistHeat)'!$C:$C,GJ$8)="","",INDEX('Opinion Statement (DistHeat)'!$C:$C,GJ$8))</f>
        <v>Intensity or emissions value</v>
      </c>
      <c r="GK12" s="351" t="str">
        <f>IF(INDEX('Opinion Statement (DistHeat)'!$E:$E,GK$8)="","",INDEX('Opinion Statement (DistHeat)'!$E:$E,GK$8))</f>
        <v>Type of target</v>
      </c>
      <c r="GL12" s="351" t="str">
        <f>IF(INDEX('Opinion Statement (DistHeat)'!$G:$G,GL$8)="","",INDEX('Opinion Statement (DistHeat)'!$G:$G,GL$8))</f>
        <v>Target achieved</v>
      </c>
      <c r="GM12" s="351" t="str">
        <f>IF(INDEX('Opinion Statement (DistHeat)'!$A:$A,GM$8+2)="","",INDEX('Opinion Statement (DistHeat)'!$A:$A,GM$8+2))</f>
        <v>Sub-Installation</v>
      </c>
      <c r="GN12" s="351" t="str">
        <f>IF(INDEX('Opinion Statement (DistHeat)'!$C:$C,GN$8)="","",INDEX('Opinion Statement (DistHeat)'!$C:$C,GN$8))</f>
        <v>Intensity or emissions value</v>
      </c>
      <c r="GO12" s="351" t="str">
        <f>IF(INDEX('Opinion Statement (DistHeat)'!$E:$E,GO$8)="","",INDEX('Opinion Statement (DistHeat)'!$E:$E,GO$8))</f>
        <v>Type of target</v>
      </c>
      <c r="GP12" s="351" t="str">
        <f>IF(INDEX('Opinion Statement (DistHeat)'!$G:$G,GP$8)="","",INDEX('Opinion Statement (DistHeat)'!$G:$G,GP$8))</f>
        <v>Target achieved</v>
      </c>
      <c r="GQ12" s="173" t="str">
        <f>IF(INDEX('Opinion Statement (DistHeat)'!$C:$C,GQ$8+GQ$9+1)="","",INDEX('Opinion Statement (DistHeat)'!$C:$C,GQ$8+GQ$9+1))</f>
        <v>Milestone Ref #</v>
      </c>
      <c r="GR12" s="169" t="str">
        <f>IF(INDEX('Opinion Statement (DistHeat)'!$D:$D,GR$8+GR$9+1)="","",INDEX('Opinion Statement (DistHeat)'!$D:$D,GR$8+GR$9+1))</f>
        <v>Comments</v>
      </c>
      <c r="GS12" s="169" t="str">
        <f>IF(INDEX('Opinion Statement (DistHeat)'!$C:$C,GS$8+GS$9+1)="","",INDEX('Opinion Statement (DistHeat)'!$C:$C,GS$8+GS$9+1))</f>
        <v>Milestone Ref #</v>
      </c>
      <c r="GT12" s="169" t="str">
        <f>IF(INDEX('Opinion Statement (DistHeat)'!$D:$D,GT$8+GT$9+1)="","",INDEX('Opinion Statement (DistHeat)'!$D:$D,GT$8+GT$9+1))</f>
        <v>Comments</v>
      </c>
      <c r="GU12" s="169" t="str">
        <f>IF(INDEX('Opinion Statement (DistHeat)'!$C:$C,GU$8+GU$9+1)="","",INDEX('Opinion Statement (DistHeat)'!$C:$C,GU$8+GU$9+1))</f>
        <v>Milestone Ref #</v>
      </c>
      <c r="GV12" s="169" t="str">
        <f>IF(INDEX('Opinion Statement (DistHeat)'!$D:$D,GV$8+GV$9+1)="","",INDEX('Opinion Statement (DistHeat)'!$D:$D,GV$8+GV$9+1))</f>
        <v>Comments</v>
      </c>
      <c r="GW12" s="169" t="str">
        <f>IF(INDEX('Opinion Statement (DistHeat)'!$C:$C,GW$8+GW$9+1)="","",INDEX('Opinion Statement (DistHeat)'!$C:$C,GW$8+GW$9+1))</f>
        <v>Milestone Ref #</v>
      </c>
      <c r="GX12" s="169" t="str">
        <f>IF(INDEX('Opinion Statement (DistHeat)'!$D:$D,GX$8+GX$9+1)="","",INDEX('Opinion Statement (DistHeat)'!$D:$D,GX$8+GX$9+1))</f>
        <v>Comments</v>
      </c>
      <c r="GY12" s="169" t="str">
        <f>IF(INDEX('Opinion Statement (DistHeat)'!$C:$C,GY$8+GY$9+1)="","",INDEX('Opinion Statement (DistHeat)'!$C:$C,GY$8+GY$9+1))</f>
        <v>Milestone Ref #</v>
      </c>
      <c r="GZ12" s="354" t="str">
        <f>IF(INDEX('Opinion Statement (DistHeat)'!$D:$D,GZ$8+GZ$9+1)="","",INDEX('Opinion Statement (DistHeat)'!$D:$D,GZ$8+GZ$9+1))</f>
        <v>Comments</v>
      </c>
      <c r="HA12" s="356" t="str">
        <f>IF(INDEX('Opinion Statement (DistHeat)'!$A:$A,HA$8+2)="","",INDEX('Opinion Statement (DistHeat)'!$A:$A,HA$8+2))</f>
        <v>Sub-Installation</v>
      </c>
      <c r="HB12" s="351" t="str">
        <f>IF(INDEX('Opinion Statement (DistHeat)'!$C:$C,HB$8)="","",INDEX('Opinion Statement (DistHeat)'!$C:$C,HB$8))</f>
        <v>Intensity or emissions value</v>
      </c>
      <c r="HC12" s="351" t="str">
        <f>IF(INDEX('Opinion Statement (DistHeat)'!$E:$E,HC$8)="","",INDEX('Opinion Statement (DistHeat)'!$E:$E,HC$8))</f>
        <v>Type of target</v>
      </c>
      <c r="HD12" s="351" t="str">
        <f>IF(INDEX('Opinion Statement (DistHeat)'!$G:$G,HD$8)="","",INDEX('Opinion Statement (DistHeat)'!$G:$G,HD$8))</f>
        <v>Target achieved</v>
      </c>
      <c r="HE12" s="351" t="str">
        <f>IF(INDEX('Opinion Statement (DistHeat)'!$A:$A,HE$8+2)="","",INDEX('Opinion Statement (DistHeat)'!$A:$A,HE$8+2))</f>
        <v>Sub-Installation</v>
      </c>
      <c r="HF12" s="351" t="str">
        <f>IF(INDEX('Opinion Statement (DistHeat)'!$C:$C,HF$8)="","",INDEX('Opinion Statement (DistHeat)'!$C:$C,HF$8))</f>
        <v>Intensity or emissions value</v>
      </c>
      <c r="HG12" s="351" t="str">
        <f>IF(INDEX('Opinion Statement (DistHeat)'!$E:$E,HG$8)="","",INDEX('Opinion Statement (DistHeat)'!$E:$E,HG$8))</f>
        <v>Type of target</v>
      </c>
      <c r="HH12" s="351" t="str">
        <f>IF(INDEX('Opinion Statement (DistHeat)'!$G:$G,HH$8)="","",INDEX('Opinion Statement (DistHeat)'!$G:$G,HH$8))</f>
        <v>Target achieved</v>
      </c>
      <c r="HI12" s="351" t="str">
        <f>IF(INDEX('Opinion Statement (DistHeat)'!$A:$A,HI$8+2)="","",INDEX('Opinion Statement (DistHeat)'!$A:$A,HI$8+2))</f>
        <v>Sub-Installation</v>
      </c>
      <c r="HJ12" s="351" t="str">
        <f>IF(INDEX('Opinion Statement (DistHeat)'!$C:$C,HJ$8)="","",INDEX('Opinion Statement (DistHeat)'!$C:$C,HJ$8))</f>
        <v>Intensity or emissions value</v>
      </c>
      <c r="HK12" s="351" t="str">
        <f>IF(INDEX('Opinion Statement (DistHeat)'!$E:$E,HK$8)="","",INDEX('Opinion Statement (DistHeat)'!$E:$E,HK$8))</f>
        <v>Type of target</v>
      </c>
      <c r="HL12" s="351" t="str">
        <f>IF(INDEX('Opinion Statement (DistHeat)'!$G:$G,HL$8)="","",INDEX('Opinion Statement (DistHeat)'!$G:$G,HL$8))</f>
        <v>Target achieved</v>
      </c>
      <c r="HM12" s="351" t="str">
        <f>IF(INDEX('Opinion Statement (DistHeat)'!$A:$A,HM$8+2)="","",INDEX('Opinion Statement (DistHeat)'!$A:$A,HM$8+2))</f>
        <v>Sub-Installation</v>
      </c>
      <c r="HN12" s="351" t="str">
        <f>IF(INDEX('Opinion Statement (DistHeat)'!$C:$C,HN$8)="","",INDEX('Opinion Statement (DistHeat)'!$C:$C,HN$8))</f>
        <v>Intensity or emissions value</v>
      </c>
      <c r="HO12" s="351" t="str">
        <f>IF(INDEX('Opinion Statement (DistHeat)'!$E:$E,HO$8)="","",INDEX('Opinion Statement (DistHeat)'!$E:$E,HO$8))</f>
        <v>Type of target</v>
      </c>
      <c r="HP12" s="351" t="str">
        <f>IF(INDEX('Opinion Statement (DistHeat)'!$G:$G,HP$8)="","",INDEX('Opinion Statement (DistHeat)'!$G:$G,HP$8))</f>
        <v>Target achieved</v>
      </c>
      <c r="HQ12" s="351" t="str">
        <f>IF(INDEX('Opinion Statement (DistHeat)'!$A:$A,HQ$8+2)="","",INDEX('Opinion Statement (DistHeat)'!$A:$A,HQ$8+2))</f>
        <v>Sub-Installation</v>
      </c>
      <c r="HR12" s="351" t="str">
        <f>IF(INDEX('Opinion Statement (DistHeat)'!$C:$C,HR$8)="","",INDEX('Opinion Statement (DistHeat)'!$C:$C,HR$8))</f>
        <v>Intensity or emissions value</v>
      </c>
      <c r="HS12" s="351" t="str">
        <f>IF(INDEX('Opinion Statement (DistHeat)'!$E:$E,HS$8)="","",INDEX('Opinion Statement (DistHeat)'!$E:$E,HS$8))</f>
        <v>Type of target</v>
      </c>
      <c r="HT12" s="351" t="str">
        <f>IF(INDEX('Opinion Statement (DistHeat)'!$G:$G,HT$8)="","",INDEX('Opinion Statement (DistHeat)'!$G:$G,HT$8))</f>
        <v>Target achieved</v>
      </c>
      <c r="HU12" s="351" t="str">
        <f>IF(INDEX('Opinion Statement (DistHeat)'!$A:$A,HU$8+2)="","",INDEX('Opinion Statement (DistHeat)'!$A:$A,HU$8+2))</f>
        <v>Sub-Installation</v>
      </c>
      <c r="HV12" s="351" t="str">
        <f>IF(INDEX('Opinion Statement (DistHeat)'!$C:$C,HV$8)="","",INDEX('Opinion Statement (DistHeat)'!$C:$C,HV$8))</f>
        <v>Intensity or emissions value</v>
      </c>
      <c r="HW12" s="351" t="str">
        <f>IF(INDEX('Opinion Statement (DistHeat)'!$E:$E,HW$8)="","",INDEX('Opinion Statement (DistHeat)'!$E:$E,HW$8))</f>
        <v>Type of target</v>
      </c>
      <c r="HX12" s="351" t="str">
        <f>IF(INDEX('Opinion Statement (DistHeat)'!$G:$G,HX$8)="","",INDEX('Opinion Statement (DistHeat)'!$G:$G,HX$8))</f>
        <v>Target achieved</v>
      </c>
      <c r="HY12" s="351" t="str">
        <f>IF(INDEX('Opinion Statement (DistHeat)'!$A:$A,HY$8+2)="","",INDEX('Opinion Statement (DistHeat)'!$A:$A,HY$8+2))</f>
        <v>Sub-Installation</v>
      </c>
      <c r="HZ12" s="351" t="str">
        <f>IF(INDEX('Opinion Statement (DistHeat)'!$C:$C,HZ$8)="","",INDEX('Opinion Statement (DistHeat)'!$C:$C,HZ$8))</f>
        <v>Intensity or emissions value</v>
      </c>
      <c r="IA12" s="351" t="str">
        <f>IF(INDEX('Opinion Statement (DistHeat)'!$E:$E,IA$8)="","",INDEX('Opinion Statement (DistHeat)'!$E:$E,IA$8))</f>
        <v>Type of target</v>
      </c>
      <c r="IB12" s="351" t="str">
        <f>IF(INDEX('Opinion Statement (DistHeat)'!$G:$G,IB$8)="","",INDEX('Opinion Statement (DistHeat)'!$G:$G,IB$8))</f>
        <v>Target achieved</v>
      </c>
      <c r="IC12" s="351" t="str">
        <f>IF(INDEX('Opinion Statement (DistHeat)'!$A:$A,IC$8+2)="","",INDEX('Opinion Statement (DistHeat)'!$A:$A,IC$8+2))</f>
        <v>Sub-Installation</v>
      </c>
      <c r="ID12" s="351" t="str">
        <f>IF(INDEX('Opinion Statement (DistHeat)'!$C:$C,ID$8)="","",INDEX('Opinion Statement (DistHeat)'!$C:$C,ID$8))</f>
        <v>Intensity or emissions value</v>
      </c>
      <c r="IE12" s="351" t="str">
        <f>IF(INDEX('Opinion Statement (DistHeat)'!$E:$E,IE$8)="","",INDEX('Opinion Statement (DistHeat)'!$E:$E,IE$8))</f>
        <v>Type of target</v>
      </c>
      <c r="IF12" s="351" t="str">
        <f>IF(INDEX('Opinion Statement (DistHeat)'!$G:$G,IF$8)="","",INDEX('Opinion Statement (DistHeat)'!$G:$G,IF$8))</f>
        <v>Target achieved</v>
      </c>
      <c r="IG12" s="351" t="str">
        <f>IF(INDEX('Opinion Statement (DistHeat)'!$A:$A,IG$8+2)="","",INDEX('Opinion Statement (DistHeat)'!$A:$A,IG$8+2))</f>
        <v>Sub-Installation</v>
      </c>
      <c r="IH12" s="351" t="str">
        <f>IF(INDEX('Opinion Statement (DistHeat)'!$C:$C,IH$8)="","",INDEX('Opinion Statement (DistHeat)'!$C:$C,IH$8))</f>
        <v>Intensity or emissions value</v>
      </c>
      <c r="II12" s="351" t="str">
        <f>IF(INDEX('Opinion Statement (DistHeat)'!$E:$E,II$8)="","",INDEX('Opinion Statement (DistHeat)'!$E:$E,II$8))</f>
        <v>Type of target</v>
      </c>
      <c r="IJ12" s="351" t="str">
        <f>IF(INDEX('Opinion Statement (DistHeat)'!$G:$G,IJ$8)="","",INDEX('Opinion Statement (DistHeat)'!$G:$G,IJ$8))</f>
        <v>Target achieved</v>
      </c>
      <c r="IK12" s="351" t="str">
        <f>IF(INDEX('Opinion Statement (DistHeat)'!$A:$A,IK$8+2)="","",INDEX('Opinion Statement (DistHeat)'!$A:$A,IK$8+2))</f>
        <v>Sub-Installation</v>
      </c>
      <c r="IL12" s="351" t="str">
        <f>IF(INDEX('Opinion Statement (DistHeat)'!$C:$C,IL$8)="","",INDEX('Opinion Statement (DistHeat)'!$C:$C,IL$8))</f>
        <v>Intensity or emissions value</v>
      </c>
      <c r="IM12" s="351" t="str">
        <f>IF(INDEX('Opinion Statement (DistHeat)'!$E:$E,IM$8)="","",INDEX('Opinion Statement (DistHeat)'!$E:$E,IM$8))</f>
        <v>Type of target</v>
      </c>
      <c r="IN12" s="351" t="str">
        <f>IF(INDEX('Opinion Statement (DistHeat)'!$G:$G,IN$8)="","",INDEX('Opinion Statement (DistHeat)'!$G:$G,IN$8))</f>
        <v>Target achieved</v>
      </c>
      <c r="IO12" s="173" t="str">
        <f>IF(INDEX('Opinion Statement (DistHeat)'!$C:$C,IO$8+IO$9+1)="","",INDEX('Opinion Statement (DistHeat)'!$C:$C,IO$8+IO$9+1))</f>
        <v>Milestone Ref #</v>
      </c>
      <c r="IP12" s="169" t="str">
        <f>IF(INDEX('Opinion Statement (DistHeat)'!$D:$D,IP$8+IP$9+1)="","",INDEX('Opinion Statement (DistHeat)'!$D:$D,IP$8+IP$9+1))</f>
        <v>Comments</v>
      </c>
      <c r="IQ12" s="169" t="str">
        <f>IF(INDEX('Opinion Statement (DistHeat)'!$C:$C,IQ$8+IQ$9+1)="","",INDEX('Opinion Statement (DistHeat)'!$C:$C,IQ$8+IQ$9+1))</f>
        <v>Milestone Ref #</v>
      </c>
      <c r="IR12" s="169" t="str">
        <f>IF(INDEX('Opinion Statement (DistHeat)'!$D:$D,IR$8+IR$9+1)="","",INDEX('Opinion Statement (DistHeat)'!$D:$D,IR$8+IR$9+1))</f>
        <v>Comments</v>
      </c>
      <c r="IS12" s="169" t="str">
        <f>IF(INDEX('Opinion Statement (DistHeat)'!$C:$C,IS$8+IS$9+1)="","",INDEX('Opinion Statement (DistHeat)'!$C:$C,IS$8+IS$9+1))</f>
        <v>Milestone Ref #</v>
      </c>
      <c r="IT12" s="169" t="str">
        <f>IF(INDEX('Opinion Statement (DistHeat)'!$D:$D,IT$8+IT$9+1)="","",INDEX('Opinion Statement (DistHeat)'!$D:$D,IT$8+IT$9+1))</f>
        <v>Comments</v>
      </c>
      <c r="IU12" s="169" t="str">
        <f>IF(INDEX('Opinion Statement (DistHeat)'!$C:$C,IU$8+IU$9+1)="","",INDEX('Opinion Statement (DistHeat)'!$C:$C,IU$8+IU$9+1))</f>
        <v>Milestone Ref #</v>
      </c>
      <c r="IV12" s="169" t="str">
        <f>IF(INDEX('Opinion Statement (DistHeat)'!$D:$D,IV$8+IV$9+1)="","",INDEX('Opinion Statement (DistHeat)'!$D:$D,IV$8+IV$9+1))</f>
        <v>Comments</v>
      </c>
      <c r="IW12" s="169" t="str">
        <f>IF(INDEX('Opinion Statement (DistHeat)'!$C:$C,IW$8+IW$9+1)="","",INDEX('Opinion Statement (DistHeat)'!$C:$C,IW$8+IW$9+1))</f>
        <v>Milestone Ref #</v>
      </c>
      <c r="IX12" s="354" t="str">
        <f>IF(INDEX('Opinion Statement (DistHeat)'!$D:$D,IX$8+IX$9+1)="","",INDEX('Opinion Statement (DistHeat)'!$D:$D,IX$8+IX$9+1))</f>
        <v>Comments</v>
      </c>
      <c r="IY12" s="356" t="str">
        <f>IF(INDEX('Opinion Statement (DistHeat)'!$A:$A,IY$8+2)="","",INDEX('Opinion Statement (DistHeat)'!$A:$A,IY$8+2))</f>
        <v>Sub-Installation</v>
      </c>
      <c r="IZ12" s="351" t="str">
        <f>IF(INDEX('Opinion Statement (DistHeat)'!$C:$C,IZ$8)="","",INDEX('Opinion Statement (DistHeat)'!$C:$C,IZ$8))</f>
        <v>Intensity or emissions value</v>
      </c>
      <c r="JA12" s="351" t="str">
        <f>IF(INDEX('Opinion Statement (DistHeat)'!$E:$E,JA$8)="","",INDEX('Opinion Statement (DistHeat)'!$E:$E,JA$8))</f>
        <v>Type of target</v>
      </c>
      <c r="JB12" s="351" t="str">
        <f>IF(INDEX('Opinion Statement (DistHeat)'!$G:$G,JB$8)="","",INDEX('Opinion Statement (DistHeat)'!$G:$G,JB$8))</f>
        <v>Target achieved</v>
      </c>
      <c r="JC12" s="351" t="str">
        <f>IF(INDEX('Opinion Statement (DistHeat)'!$A:$A,JC$8+2)="","",INDEX('Opinion Statement (DistHeat)'!$A:$A,JC$8+2))</f>
        <v>Sub-Installation</v>
      </c>
      <c r="JD12" s="351" t="str">
        <f>IF(INDEX('Opinion Statement (DistHeat)'!$C:$C,JD$8)="","",INDEX('Opinion Statement (DistHeat)'!$C:$C,JD$8))</f>
        <v>Intensity or emissions value</v>
      </c>
      <c r="JE12" s="351" t="str">
        <f>IF(INDEX('Opinion Statement (DistHeat)'!$E:$E,JE$8)="","",INDEX('Opinion Statement (DistHeat)'!$E:$E,JE$8))</f>
        <v>Type of target</v>
      </c>
      <c r="JF12" s="351" t="str">
        <f>IF(INDEX('Opinion Statement (DistHeat)'!$G:$G,JF$8)="","",INDEX('Opinion Statement (DistHeat)'!$G:$G,JF$8))</f>
        <v>Target achieved</v>
      </c>
      <c r="JG12" s="351" t="str">
        <f>IF(INDEX('Opinion Statement (DistHeat)'!$A:$A,JG$8+2)="","",INDEX('Opinion Statement (DistHeat)'!$A:$A,JG$8+2))</f>
        <v>Sub-Installation</v>
      </c>
      <c r="JH12" s="351" t="str">
        <f>IF(INDEX('Opinion Statement (DistHeat)'!$C:$C,JH$8)="","",INDEX('Opinion Statement (DistHeat)'!$C:$C,JH$8))</f>
        <v>Intensity or emissions value</v>
      </c>
      <c r="JI12" s="351" t="str">
        <f>IF(INDEX('Opinion Statement (DistHeat)'!$E:$E,JI$8)="","",INDEX('Opinion Statement (DistHeat)'!$E:$E,JI$8))</f>
        <v>Type of target</v>
      </c>
      <c r="JJ12" s="351" t="str">
        <f>IF(INDEX('Opinion Statement (DistHeat)'!$G:$G,JJ$8)="","",INDEX('Opinion Statement (DistHeat)'!$G:$G,JJ$8))</f>
        <v>Target achieved</v>
      </c>
      <c r="JK12" s="351" t="str">
        <f>IF(INDEX('Opinion Statement (DistHeat)'!$A:$A,JK$8+2)="","",INDEX('Opinion Statement (DistHeat)'!$A:$A,JK$8+2))</f>
        <v>Sub-Installation</v>
      </c>
      <c r="JL12" s="351" t="str">
        <f>IF(INDEX('Opinion Statement (DistHeat)'!$C:$C,JL$8)="","",INDEX('Opinion Statement (DistHeat)'!$C:$C,JL$8))</f>
        <v>Intensity or emissions value</v>
      </c>
      <c r="JM12" s="351" t="str">
        <f>IF(INDEX('Opinion Statement (DistHeat)'!$E:$E,JM$8)="","",INDEX('Opinion Statement (DistHeat)'!$E:$E,JM$8))</f>
        <v>Type of target</v>
      </c>
      <c r="JN12" s="351" t="str">
        <f>IF(INDEX('Opinion Statement (DistHeat)'!$G:$G,JN$8)="","",INDEX('Opinion Statement (DistHeat)'!$G:$G,JN$8))</f>
        <v>Target achieved</v>
      </c>
      <c r="JO12" s="351" t="str">
        <f>IF(INDEX('Opinion Statement (DistHeat)'!$A:$A,JO$8+2)="","",INDEX('Opinion Statement (DistHeat)'!$A:$A,JO$8+2))</f>
        <v>Sub-Installation</v>
      </c>
      <c r="JP12" s="351" t="str">
        <f>IF(INDEX('Opinion Statement (DistHeat)'!$C:$C,JP$8)="","",INDEX('Opinion Statement (DistHeat)'!$C:$C,JP$8))</f>
        <v>Intensity or emissions value</v>
      </c>
      <c r="JQ12" s="351" t="str">
        <f>IF(INDEX('Opinion Statement (DistHeat)'!$E:$E,JQ$8)="","",INDEX('Opinion Statement (DistHeat)'!$E:$E,JQ$8))</f>
        <v>Type of target</v>
      </c>
      <c r="JR12" s="351" t="str">
        <f>IF(INDEX('Opinion Statement (DistHeat)'!$G:$G,JR$8)="","",INDEX('Opinion Statement (DistHeat)'!$G:$G,JR$8))</f>
        <v>Target achieved</v>
      </c>
      <c r="JS12" s="351" t="str">
        <f>IF(INDEX('Opinion Statement (DistHeat)'!$A:$A,JS$8+2)="","",INDEX('Opinion Statement (DistHeat)'!$A:$A,JS$8+2))</f>
        <v>Sub-Installation</v>
      </c>
      <c r="JT12" s="351" t="str">
        <f>IF(INDEX('Opinion Statement (DistHeat)'!$C:$C,JT$8)="","",INDEX('Opinion Statement (DistHeat)'!$C:$C,JT$8))</f>
        <v>Intensity or emissions value</v>
      </c>
      <c r="JU12" s="351" t="str">
        <f>IF(INDEX('Opinion Statement (DistHeat)'!$E:$E,JU$8)="","",INDEX('Opinion Statement (DistHeat)'!$E:$E,JU$8))</f>
        <v>Type of target</v>
      </c>
      <c r="JV12" s="351" t="str">
        <f>IF(INDEX('Opinion Statement (DistHeat)'!$G:$G,JV$8)="","",INDEX('Opinion Statement (DistHeat)'!$G:$G,JV$8))</f>
        <v>Target achieved</v>
      </c>
      <c r="JW12" s="351" t="str">
        <f>IF(INDEX('Opinion Statement (DistHeat)'!$A:$A,JW$8+2)="","",INDEX('Opinion Statement (DistHeat)'!$A:$A,JW$8+2))</f>
        <v>Sub-Installation</v>
      </c>
      <c r="JX12" s="351" t="str">
        <f>IF(INDEX('Opinion Statement (DistHeat)'!$C:$C,JX$8)="","",INDEX('Opinion Statement (DistHeat)'!$C:$C,JX$8))</f>
        <v>Intensity or emissions value</v>
      </c>
      <c r="JY12" s="351" t="str">
        <f>IF(INDEX('Opinion Statement (DistHeat)'!$E:$E,JY$8)="","",INDEX('Opinion Statement (DistHeat)'!$E:$E,JY$8))</f>
        <v>Type of target</v>
      </c>
      <c r="JZ12" s="351" t="str">
        <f>IF(INDEX('Opinion Statement (DistHeat)'!$G:$G,JZ$8)="","",INDEX('Opinion Statement (DistHeat)'!$G:$G,JZ$8))</f>
        <v>Target achieved</v>
      </c>
      <c r="KA12" s="351" t="str">
        <f>IF(INDEX('Opinion Statement (DistHeat)'!$A:$A,KA$8+2)="","",INDEX('Opinion Statement (DistHeat)'!$A:$A,KA$8+2))</f>
        <v>Sub-Installation</v>
      </c>
      <c r="KB12" s="351" t="str">
        <f>IF(INDEX('Opinion Statement (DistHeat)'!$C:$C,KB$8)="","",INDEX('Opinion Statement (DistHeat)'!$C:$C,KB$8))</f>
        <v>Intensity or emissions value</v>
      </c>
      <c r="KC12" s="351" t="str">
        <f>IF(INDEX('Opinion Statement (DistHeat)'!$E:$E,KC$8)="","",INDEX('Opinion Statement (DistHeat)'!$E:$E,KC$8))</f>
        <v>Type of target</v>
      </c>
      <c r="KD12" s="351" t="str">
        <f>IF(INDEX('Opinion Statement (DistHeat)'!$G:$G,KD$8)="","",INDEX('Opinion Statement (DistHeat)'!$G:$G,KD$8))</f>
        <v>Target achieved</v>
      </c>
      <c r="KE12" s="351" t="str">
        <f>IF(INDEX('Opinion Statement (DistHeat)'!$A:$A,KE$8+2)="","",INDEX('Opinion Statement (DistHeat)'!$A:$A,KE$8+2))</f>
        <v>Sub-Installation</v>
      </c>
      <c r="KF12" s="351" t="str">
        <f>IF(INDEX('Opinion Statement (DistHeat)'!$C:$C,KF$8)="","",INDEX('Opinion Statement (DistHeat)'!$C:$C,KF$8))</f>
        <v>Intensity or emissions value</v>
      </c>
      <c r="KG12" s="351" t="str">
        <f>IF(INDEX('Opinion Statement (DistHeat)'!$E:$E,KG$8)="","",INDEX('Opinion Statement (DistHeat)'!$E:$E,KG$8))</f>
        <v>Type of target</v>
      </c>
      <c r="KH12" s="351" t="str">
        <f>IF(INDEX('Opinion Statement (DistHeat)'!$G:$G,KH$8)="","",INDEX('Opinion Statement (DistHeat)'!$G:$G,KH$8))</f>
        <v>Target achieved</v>
      </c>
      <c r="KI12" s="351" t="str">
        <f>IF(INDEX('Opinion Statement (DistHeat)'!$A:$A,KI$8+2)="","",INDEX('Opinion Statement (DistHeat)'!$A:$A,KI$8+2))</f>
        <v>Sub-Installation</v>
      </c>
      <c r="KJ12" s="351" t="str">
        <f>IF(INDEX('Opinion Statement (DistHeat)'!$C:$C,KJ$8)="","",INDEX('Opinion Statement (DistHeat)'!$C:$C,KJ$8))</f>
        <v>Intensity or emissions value</v>
      </c>
      <c r="KK12" s="351" t="str">
        <f>IF(INDEX('Opinion Statement (DistHeat)'!$E:$E,KK$8)="","",INDEX('Opinion Statement (DistHeat)'!$E:$E,KK$8))</f>
        <v>Type of target</v>
      </c>
      <c r="KL12" s="351" t="str">
        <f>IF(INDEX('Opinion Statement (DistHeat)'!$G:$G,KL$8)="","",INDEX('Opinion Statement (DistHeat)'!$G:$G,KL$8))</f>
        <v>Target achieved</v>
      </c>
      <c r="KM12" s="173" t="str">
        <f>IF(INDEX('Opinion Statement (DistHeat)'!$C:$C,KM$8+KM$9+1)="","",INDEX('Opinion Statement (DistHeat)'!$C:$C,KM$8+KM$9+1))</f>
        <v>Milestone Ref #</v>
      </c>
      <c r="KN12" s="169" t="str">
        <f>IF(INDEX('Opinion Statement (DistHeat)'!$D:$D,KN$8+KN$9+1)="","",INDEX('Opinion Statement (DistHeat)'!$D:$D,KN$8+KN$9+1))</f>
        <v>Comments</v>
      </c>
      <c r="KO12" s="169" t="str">
        <f>IF(INDEX('Opinion Statement (DistHeat)'!$C:$C,KO$8+KO$9+1)="","",INDEX('Opinion Statement (DistHeat)'!$C:$C,KO$8+KO$9+1))</f>
        <v>Milestone Ref #</v>
      </c>
      <c r="KP12" s="169" t="str">
        <f>IF(INDEX('Opinion Statement (DistHeat)'!$D:$D,KP$8+KP$9+1)="","",INDEX('Opinion Statement (DistHeat)'!$D:$D,KP$8+KP$9+1))</f>
        <v>Comments</v>
      </c>
      <c r="KQ12" s="169" t="str">
        <f>IF(INDEX('Opinion Statement (DistHeat)'!$C:$C,KQ$8+KQ$9+1)="","",INDEX('Opinion Statement (DistHeat)'!$C:$C,KQ$8+KQ$9+1))</f>
        <v>Milestone Ref #</v>
      </c>
      <c r="KR12" s="169" t="str">
        <f>IF(INDEX('Opinion Statement (DistHeat)'!$D:$D,KR$8+KR$9+1)="","",INDEX('Opinion Statement (DistHeat)'!$D:$D,KR$8+KR$9+1))</f>
        <v>Comments</v>
      </c>
      <c r="KS12" s="169" t="str">
        <f>IF(INDEX('Opinion Statement (DistHeat)'!$C:$C,KS$8+KS$9+1)="","",INDEX('Opinion Statement (DistHeat)'!$C:$C,KS$8+KS$9+1))</f>
        <v>Milestone Ref #</v>
      </c>
      <c r="KT12" s="169" t="str">
        <f>IF(INDEX('Opinion Statement (DistHeat)'!$D:$D,KT$8+KT$9+1)="","",INDEX('Opinion Statement (DistHeat)'!$D:$D,KT$8+KT$9+1))</f>
        <v>Comments</v>
      </c>
      <c r="KU12" s="169" t="str">
        <f>IF(INDEX('Opinion Statement (DistHeat)'!$C:$C,KU$8+KU$9+1)="","",INDEX('Opinion Statement (DistHeat)'!$C:$C,KU$8+KU$9+1))</f>
        <v>Milestone Ref #</v>
      </c>
      <c r="KV12" s="354" t="str">
        <f>IF(INDEX('Opinion Statement (DistHeat)'!$D:$D,KV$8+KV$9+1)="","",INDEX('Opinion Statement (DistHeat)'!$D:$D,KV$8+KV$9+1))</f>
        <v>Comments</v>
      </c>
      <c r="KW12" s="356" t="str">
        <f>IF(INDEX('Opinion Statement (DistHeat)'!$A:$A,KW$8+2)="","",INDEX('Opinion Statement (DistHeat)'!$A:$A,KW$8+2))</f>
        <v>Sub-Installation</v>
      </c>
      <c r="KX12" s="351" t="str">
        <f>IF(INDEX('Opinion Statement (DistHeat)'!$C:$C,KX$8)="","",INDEX('Opinion Statement (DistHeat)'!$C:$C,KX$8))</f>
        <v>Intensity or emissions value</v>
      </c>
      <c r="KY12" s="351" t="str">
        <f>IF(INDEX('Opinion Statement (DistHeat)'!$E:$E,KY$8)="","",INDEX('Opinion Statement (DistHeat)'!$E:$E,KY$8))</f>
        <v>Type of target</v>
      </c>
      <c r="KZ12" s="351" t="str">
        <f>IF(INDEX('Opinion Statement (DistHeat)'!$G:$G,KZ$8)="","",INDEX('Opinion Statement (DistHeat)'!$G:$G,KZ$8))</f>
        <v>Target achieved</v>
      </c>
      <c r="LA12" s="351" t="str">
        <f>IF(INDEX('Opinion Statement (DistHeat)'!$A:$A,LA$8+2)="","",INDEX('Opinion Statement (DistHeat)'!$A:$A,LA$8+2))</f>
        <v>Sub-Installation</v>
      </c>
      <c r="LB12" s="351" t="str">
        <f>IF(INDEX('Opinion Statement (DistHeat)'!$C:$C,LB$8)="","",INDEX('Opinion Statement (DistHeat)'!$C:$C,LB$8))</f>
        <v>Intensity or emissions value</v>
      </c>
      <c r="LC12" s="351" t="str">
        <f>IF(INDEX('Opinion Statement (DistHeat)'!$E:$E,LC$8)="","",INDEX('Opinion Statement (DistHeat)'!$E:$E,LC$8))</f>
        <v>Type of target</v>
      </c>
      <c r="LD12" s="351" t="str">
        <f>IF(INDEX('Opinion Statement (DistHeat)'!$G:$G,LD$8)="","",INDEX('Opinion Statement (DistHeat)'!$G:$G,LD$8))</f>
        <v>Target achieved</v>
      </c>
      <c r="LE12" s="351" t="str">
        <f>IF(INDEX('Opinion Statement (DistHeat)'!$A:$A,LE$8+2)="","",INDEX('Opinion Statement (DistHeat)'!$A:$A,LE$8+2))</f>
        <v>Sub-Installation</v>
      </c>
      <c r="LF12" s="351" t="str">
        <f>IF(INDEX('Opinion Statement (DistHeat)'!$C:$C,LF$8)="","",INDEX('Opinion Statement (DistHeat)'!$C:$C,LF$8))</f>
        <v>Intensity or emissions value</v>
      </c>
      <c r="LG12" s="351" t="str">
        <f>IF(INDEX('Opinion Statement (DistHeat)'!$E:$E,LG$8)="","",INDEX('Opinion Statement (DistHeat)'!$E:$E,LG$8))</f>
        <v>Type of target</v>
      </c>
      <c r="LH12" s="351" t="str">
        <f>IF(INDEX('Opinion Statement (DistHeat)'!$G:$G,LH$8)="","",INDEX('Opinion Statement (DistHeat)'!$G:$G,LH$8))</f>
        <v>Target achieved</v>
      </c>
      <c r="LI12" s="351" t="str">
        <f>IF(INDEX('Opinion Statement (DistHeat)'!$A:$A,LI$8+2)="","",INDEX('Opinion Statement (DistHeat)'!$A:$A,LI$8+2))</f>
        <v>Sub-Installation</v>
      </c>
      <c r="LJ12" s="351" t="str">
        <f>IF(INDEX('Opinion Statement (DistHeat)'!$C:$C,LJ$8)="","",INDEX('Opinion Statement (DistHeat)'!$C:$C,LJ$8))</f>
        <v>Intensity or emissions value</v>
      </c>
      <c r="LK12" s="351" t="str">
        <f>IF(INDEX('Opinion Statement (DistHeat)'!$E:$E,LK$8)="","",INDEX('Opinion Statement (DistHeat)'!$E:$E,LK$8))</f>
        <v>Type of target</v>
      </c>
      <c r="LL12" s="351" t="str">
        <f>IF(INDEX('Opinion Statement (DistHeat)'!$G:$G,LL$8)="","",INDEX('Opinion Statement (DistHeat)'!$G:$G,LL$8))</f>
        <v>Target achieved</v>
      </c>
      <c r="LM12" s="351" t="str">
        <f>IF(INDEX('Opinion Statement (DistHeat)'!$A:$A,LM$8+2)="","",INDEX('Opinion Statement (DistHeat)'!$A:$A,LM$8+2))</f>
        <v>Sub-Installation</v>
      </c>
      <c r="LN12" s="351" t="str">
        <f>IF(INDEX('Opinion Statement (DistHeat)'!$C:$C,LN$8)="","",INDEX('Opinion Statement (DistHeat)'!$C:$C,LN$8))</f>
        <v>Intensity or emissions value</v>
      </c>
      <c r="LO12" s="351" t="str">
        <f>IF(INDEX('Opinion Statement (DistHeat)'!$E:$E,LO$8)="","",INDEX('Opinion Statement (DistHeat)'!$E:$E,LO$8))</f>
        <v>Type of target</v>
      </c>
      <c r="LP12" s="351" t="str">
        <f>IF(INDEX('Opinion Statement (DistHeat)'!$G:$G,LP$8)="","",INDEX('Opinion Statement (DistHeat)'!$G:$G,LP$8))</f>
        <v>Target achieved</v>
      </c>
      <c r="LQ12" s="351" t="str">
        <f>IF(INDEX('Opinion Statement (DistHeat)'!$A:$A,LQ$8+2)="","",INDEX('Opinion Statement (DistHeat)'!$A:$A,LQ$8+2))</f>
        <v>Sub-Installation</v>
      </c>
      <c r="LR12" s="351" t="str">
        <f>IF(INDEX('Opinion Statement (DistHeat)'!$C:$C,LR$8)="","",INDEX('Opinion Statement (DistHeat)'!$C:$C,LR$8))</f>
        <v>Intensity or emissions value</v>
      </c>
      <c r="LS12" s="351" t="str">
        <f>IF(INDEX('Opinion Statement (DistHeat)'!$E:$E,LS$8)="","",INDEX('Opinion Statement (DistHeat)'!$E:$E,LS$8))</f>
        <v>Type of target</v>
      </c>
      <c r="LT12" s="351" t="str">
        <f>IF(INDEX('Opinion Statement (DistHeat)'!$G:$G,LT$8)="","",INDEX('Opinion Statement (DistHeat)'!$G:$G,LT$8))</f>
        <v>Target achieved</v>
      </c>
      <c r="LU12" s="351" t="str">
        <f>IF(INDEX('Opinion Statement (DistHeat)'!$A:$A,LU$8+2)="","",INDEX('Opinion Statement (DistHeat)'!$A:$A,LU$8+2))</f>
        <v>Sub-Installation</v>
      </c>
      <c r="LV12" s="351" t="str">
        <f>IF(INDEX('Opinion Statement (DistHeat)'!$C:$C,LV$8)="","",INDEX('Opinion Statement (DistHeat)'!$C:$C,LV$8))</f>
        <v>Intensity or emissions value</v>
      </c>
      <c r="LW12" s="351" t="str">
        <f>IF(INDEX('Opinion Statement (DistHeat)'!$E:$E,LW$8)="","",INDEX('Opinion Statement (DistHeat)'!$E:$E,LW$8))</f>
        <v>Type of target</v>
      </c>
      <c r="LX12" s="351" t="str">
        <f>IF(INDEX('Opinion Statement (DistHeat)'!$G:$G,LX$8)="","",INDEX('Opinion Statement (DistHeat)'!$G:$G,LX$8))</f>
        <v>Target achieved</v>
      </c>
      <c r="LY12" s="351" t="str">
        <f>IF(INDEX('Opinion Statement (DistHeat)'!$A:$A,LY$8+2)="","",INDEX('Opinion Statement (DistHeat)'!$A:$A,LY$8+2))</f>
        <v>Sub-Installation</v>
      </c>
      <c r="LZ12" s="351" t="str">
        <f>IF(INDEX('Opinion Statement (DistHeat)'!$C:$C,LZ$8)="","",INDEX('Opinion Statement (DistHeat)'!$C:$C,LZ$8))</f>
        <v>Intensity or emissions value</v>
      </c>
      <c r="MA12" s="351" t="str">
        <f>IF(INDEX('Opinion Statement (DistHeat)'!$E:$E,MA$8)="","",INDEX('Opinion Statement (DistHeat)'!$E:$E,MA$8))</f>
        <v>Type of target</v>
      </c>
      <c r="MB12" s="351" t="str">
        <f>IF(INDEX('Opinion Statement (DistHeat)'!$G:$G,MB$8)="","",INDEX('Opinion Statement (DistHeat)'!$G:$G,MB$8))</f>
        <v>Target achieved</v>
      </c>
      <c r="MC12" s="351" t="str">
        <f>IF(INDEX('Opinion Statement (DistHeat)'!$A:$A,MC$8+2)="","",INDEX('Opinion Statement (DistHeat)'!$A:$A,MC$8+2))</f>
        <v>Sub-Installation</v>
      </c>
      <c r="MD12" s="351" t="str">
        <f>IF(INDEX('Opinion Statement (DistHeat)'!$C:$C,MD$8)="","",INDEX('Opinion Statement (DistHeat)'!$C:$C,MD$8))</f>
        <v>Intensity or emissions value</v>
      </c>
      <c r="ME12" s="351" t="str">
        <f>IF(INDEX('Opinion Statement (DistHeat)'!$E:$E,ME$8)="","",INDEX('Opinion Statement (DistHeat)'!$E:$E,ME$8))</f>
        <v>Type of target</v>
      </c>
      <c r="MF12" s="351" t="str">
        <f>IF(INDEX('Opinion Statement (DistHeat)'!$G:$G,MF$8)="","",INDEX('Opinion Statement (DistHeat)'!$G:$G,MF$8))</f>
        <v>Target achieved</v>
      </c>
      <c r="MG12" s="351" t="str">
        <f>IF(INDEX('Opinion Statement (DistHeat)'!$A:$A,MG$8+2)="","",INDEX('Opinion Statement (DistHeat)'!$A:$A,MG$8+2))</f>
        <v>Sub-Installation</v>
      </c>
      <c r="MH12" s="351" t="str">
        <f>IF(INDEX('Opinion Statement (DistHeat)'!$C:$C,MH$8)="","",INDEX('Opinion Statement (DistHeat)'!$C:$C,MH$8))</f>
        <v>Intensity or emissions value</v>
      </c>
      <c r="MI12" s="351" t="str">
        <f>IF(INDEX('Opinion Statement (DistHeat)'!$E:$E,MI$8)="","",INDEX('Opinion Statement (DistHeat)'!$E:$E,MI$8))</f>
        <v>Type of target</v>
      </c>
      <c r="MJ12" s="351" t="str">
        <f>IF(INDEX('Opinion Statement (DistHeat)'!$G:$G,MJ$8)="","",INDEX('Opinion Statement (DistHeat)'!$G:$G,MJ$8))</f>
        <v>Target achieved</v>
      </c>
      <c r="MK12" s="173" t="str">
        <f>IF(INDEX('Opinion Statement (DistHeat)'!$C:$C,MK$8+MK$9+1)="","",INDEX('Opinion Statement (DistHeat)'!$C:$C,MK$8+MK$9+1))</f>
        <v>Milestone Ref #</v>
      </c>
      <c r="ML12" s="169" t="str">
        <f>IF(INDEX('Opinion Statement (DistHeat)'!$D:$D,ML$8+ML$9+1)="","",INDEX('Opinion Statement (DistHeat)'!$D:$D,ML$8+ML$9+1))</f>
        <v>Comments</v>
      </c>
      <c r="MM12" s="169" t="str">
        <f>IF(INDEX('Opinion Statement (DistHeat)'!$C:$C,MM$8+MM$9+1)="","",INDEX('Opinion Statement (DistHeat)'!$C:$C,MM$8+MM$9+1))</f>
        <v>Milestone Ref #</v>
      </c>
      <c r="MN12" s="169" t="str">
        <f>IF(INDEX('Opinion Statement (DistHeat)'!$D:$D,MN$8+MN$9+1)="","",INDEX('Opinion Statement (DistHeat)'!$D:$D,MN$8+MN$9+1))</f>
        <v>Comments</v>
      </c>
      <c r="MO12" s="169" t="str">
        <f>IF(INDEX('Opinion Statement (DistHeat)'!$C:$C,MO$8+MO$9+1)="","",INDEX('Opinion Statement (DistHeat)'!$C:$C,MO$8+MO$9+1))</f>
        <v>Milestone Ref #</v>
      </c>
      <c r="MP12" s="169" t="str">
        <f>IF(INDEX('Opinion Statement (DistHeat)'!$D:$D,MP$8+MP$9+1)="","",INDEX('Opinion Statement (DistHeat)'!$D:$D,MP$8+MP$9+1))</f>
        <v>Comments</v>
      </c>
      <c r="MQ12" s="169" t="str">
        <f>IF(INDEX('Opinion Statement (DistHeat)'!$C:$C,MQ$8+MQ$9+1)="","",INDEX('Opinion Statement (DistHeat)'!$C:$C,MQ$8+MQ$9+1))</f>
        <v>Milestone Ref #</v>
      </c>
      <c r="MR12" s="169" t="str">
        <f>IF(INDEX('Opinion Statement (DistHeat)'!$D:$D,MR$8+MR$9+1)="","",INDEX('Opinion Statement (DistHeat)'!$D:$D,MR$8+MR$9+1))</f>
        <v>Comments</v>
      </c>
      <c r="MS12" s="169" t="str">
        <f>IF(INDEX('Opinion Statement (DistHeat)'!$C:$C,MS$8+MS$9+1)="","",INDEX('Opinion Statement (DistHeat)'!$C:$C,MS$8+MS$9+1))</f>
        <v>Milestone Ref #</v>
      </c>
      <c r="MT12" s="354" t="str">
        <f>IF(INDEX('Opinion Statement (DistHeat)'!$D:$D,MT$8+MT$9+1)="","",INDEX('Opinion Statement (DistHeat)'!$D:$D,MT$8+MT$9+1))</f>
        <v>Comments</v>
      </c>
      <c r="MU12" s="356" t="str">
        <f>IF(INDEX('Opinion Statement (DistHeat)'!$A:$A,MU$8+2)="","",INDEX('Opinion Statement (DistHeat)'!$A:$A,MU$8+2))</f>
        <v>Sub-Installation</v>
      </c>
      <c r="MV12" s="351" t="str">
        <f>IF(INDEX('Opinion Statement (DistHeat)'!$C:$C,MV$8)="","",INDEX('Opinion Statement (DistHeat)'!$C:$C,MV$8))</f>
        <v>Intensity or emissions value</v>
      </c>
      <c r="MW12" s="351" t="str">
        <f>IF(INDEX('Opinion Statement (DistHeat)'!$E:$E,MW$8)="","",INDEX('Opinion Statement (DistHeat)'!$E:$E,MW$8))</f>
        <v>Type of target</v>
      </c>
      <c r="MX12" s="351" t="str">
        <f>IF(INDEX('Opinion Statement (DistHeat)'!$G:$G,MX$8)="","",INDEX('Opinion Statement (DistHeat)'!$G:$G,MX$8))</f>
        <v>Target achieved</v>
      </c>
      <c r="MY12" s="351" t="str">
        <f>IF(INDEX('Opinion Statement (DistHeat)'!$A:$A,MY$8+2)="","",INDEX('Opinion Statement (DistHeat)'!$A:$A,MY$8+2))</f>
        <v>Sub-Installation</v>
      </c>
      <c r="MZ12" s="351" t="str">
        <f>IF(INDEX('Opinion Statement (DistHeat)'!$C:$C,MZ$8)="","",INDEX('Opinion Statement (DistHeat)'!$C:$C,MZ$8))</f>
        <v>Intensity or emissions value</v>
      </c>
      <c r="NA12" s="351" t="str">
        <f>IF(INDEX('Opinion Statement (DistHeat)'!$E:$E,NA$8)="","",INDEX('Opinion Statement (DistHeat)'!$E:$E,NA$8))</f>
        <v>Type of target</v>
      </c>
      <c r="NB12" s="351" t="str">
        <f>IF(INDEX('Opinion Statement (DistHeat)'!$G:$G,NB$8)="","",INDEX('Opinion Statement (DistHeat)'!$G:$G,NB$8))</f>
        <v>Target achieved</v>
      </c>
      <c r="NC12" s="351" t="str">
        <f>IF(INDEX('Opinion Statement (DistHeat)'!$A:$A,NC$8+2)="","",INDEX('Opinion Statement (DistHeat)'!$A:$A,NC$8+2))</f>
        <v>Sub-Installation</v>
      </c>
      <c r="ND12" s="351" t="str">
        <f>IF(INDEX('Opinion Statement (DistHeat)'!$C:$C,ND$8)="","",INDEX('Opinion Statement (DistHeat)'!$C:$C,ND$8))</f>
        <v>Intensity or emissions value</v>
      </c>
      <c r="NE12" s="351" t="str">
        <f>IF(INDEX('Opinion Statement (DistHeat)'!$E:$E,NE$8)="","",INDEX('Opinion Statement (DistHeat)'!$E:$E,NE$8))</f>
        <v>Type of target</v>
      </c>
      <c r="NF12" s="351" t="str">
        <f>IF(INDEX('Opinion Statement (DistHeat)'!$G:$G,NF$8)="","",INDEX('Opinion Statement (DistHeat)'!$G:$G,NF$8))</f>
        <v>Target achieved</v>
      </c>
      <c r="NG12" s="351" t="str">
        <f>IF(INDEX('Opinion Statement (DistHeat)'!$A:$A,NG$8+2)="","",INDEX('Opinion Statement (DistHeat)'!$A:$A,NG$8+2))</f>
        <v>Sub-Installation</v>
      </c>
      <c r="NH12" s="351" t="str">
        <f>IF(INDEX('Opinion Statement (DistHeat)'!$C:$C,NH$8)="","",INDEX('Opinion Statement (DistHeat)'!$C:$C,NH$8))</f>
        <v>Intensity or emissions value</v>
      </c>
      <c r="NI12" s="351" t="str">
        <f>IF(INDEX('Opinion Statement (DistHeat)'!$E:$E,NI$8)="","",INDEX('Opinion Statement (DistHeat)'!$E:$E,NI$8))</f>
        <v>Type of target</v>
      </c>
      <c r="NJ12" s="351" t="str">
        <f>IF(INDEX('Opinion Statement (DistHeat)'!$G:$G,NJ$8)="","",INDEX('Opinion Statement (DistHeat)'!$G:$G,NJ$8))</f>
        <v>Target achieved</v>
      </c>
      <c r="NK12" s="351" t="str">
        <f>IF(INDEX('Opinion Statement (DistHeat)'!$A:$A,NK$8+2)="","",INDEX('Opinion Statement (DistHeat)'!$A:$A,NK$8+2))</f>
        <v>Sub-Installation</v>
      </c>
      <c r="NL12" s="351" t="str">
        <f>IF(INDEX('Opinion Statement (DistHeat)'!$C:$C,NL$8)="","",INDEX('Opinion Statement (DistHeat)'!$C:$C,NL$8))</f>
        <v>Intensity or emissions value</v>
      </c>
      <c r="NM12" s="351" t="str">
        <f>IF(INDEX('Opinion Statement (DistHeat)'!$E:$E,NM$8)="","",INDEX('Opinion Statement (DistHeat)'!$E:$E,NM$8))</f>
        <v>Type of target</v>
      </c>
      <c r="NN12" s="351" t="str">
        <f>IF(INDEX('Opinion Statement (DistHeat)'!$G:$G,NN$8)="","",INDEX('Opinion Statement (DistHeat)'!$G:$G,NN$8))</f>
        <v>Target achieved</v>
      </c>
      <c r="NO12" s="351" t="str">
        <f>IF(INDEX('Opinion Statement (DistHeat)'!$A:$A,NO$8+2)="","",INDEX('Opinion Statement (DistHeat)'!$A:$A,NO$8+2))</f>
        <v>Sub-Installation</v>
      </c>
      <c r="NP12" s="351" t="str">
        <f>IF(INDEX('Opinion Statement (DistHeat)'!$C:$C,NP$8)="","",INDEX('Opinion Statement (DistHeat)'!$C:$C,NP$8))</f>
        <v>Intensity or emissions value</v>
      </c>
      <c r="NQ12" s="351" t="str">
        <f>IF(INDEX('Opinion Statement (DistHeat)'!$E:$E,NQ$8)="","",INDEX('Opinion Statement (DistHeat)'!$E:$E,NQ$8))</f>
        <v>Type of target</v>
      </c>
      <c r="NR12" s="351" t="str">
        <f>IF(INDEX('Opinion Statement (DistHeat)'!$G:$G,NR$8)="","",INDEX('Opinion Statement (DistHeat)'!$G:$G,NR$8))</f>
        <v>Target achieved</v>
      </c>
      <c r="NS12" s="351" t="str">
        <f>IF(INDEX('Opinion Statement (DistHeat)'!$A:$A,NS$8+2)="","",INDEX('Opinion Statement (DistHeat)'!$A:$A,NS$8+2))</f>
        <v>Sub-Installation</v>
      </c>
      <c r="NT12" s="351" t="str">
        <f>IF(INDEX('Opinion Statement (DistHeat)'!$C:$C,NT$8)="","",INDEX('Opinion Statement (DistHeat)'!$C:$C,NT$8))</f>
        <v>Intensity or emissions value</v>
      </c>
      <c r="NU12" s="351" t="str">
        <f>IF(INDEX('Opinion Statement (DistHeat)'!$E:$E,NU$8)="","",INDEX('Opinion Statement (DistHeat)'!$E:$E,NU$8))</f>
        <v>Type of target</v>
      </c>
      <c r="NV12" s="351" t="str">
        <f>IF(INDEX('Opinion Statement (DistHeat)'!$G:$G,NV$8)="","",INDEX('Opinion Statement (DistHeat)'!$G:$G,NV$8))</f>
        <v>Target achieved</v>
      </c>
      <c r="NW12" s="351" t="str">
        <f>IF(INDEX('Opinion Statement (DistHeat)'!$A:$A,NW$8+2)="","",INDEX('Opinion Statement (DistHeat)'!$A:$A,NW$8+2))</f>
        <v>Sub-Installation</v>
      </c>
      <c r="NX12" s="351" t="str">
        <f>IF(INDEX('Opinion Statement (DistHeat)'!$C:$C,NX$8)="","",INDEX('Opinion Statement (DistHeat)'!$C:$C,NX$8))</f>
        <v>Intensity or emissions value</v>
      </c>
      <c r="NY12" s="351" t="str">
        <f>IF(INDEX('Opinion Statement (DistHeat)'!$E:$E,NY$8)="","",INDEX('Opinion Statement (DistHeat)'!$E:$E,NY$8))</f>
        <v>Type of target</v>
      </c>
      <c r="NZ12" s="351" t="str">
        <f>IF(INDEX('Opinion Statement (DistHeat)'!$G:$G,NZ$8)="","",INDEX('Opinion Statement (DistHeat)'!$G:$G,NZ$8))</f>
        <v>Target achieved</v>
      </c>
      <c r="OA12" s="351" t="str">
        <f>IF(INDEX('Opinion Statement (DistHeat)'!$A:$A,OA$8+2)="","",INDEX('Opinion Statement (DistHeat)'!$A:$A,OA$8+2))</f>
        <v>Sub-Installation</v>
      </c>
      <c r="OB12" s="351" t="str">
        <f>IF(INDEX('Opinion Statement (DistHeat)'!$C:$C,OB$8)="","",INDEX('Opinion Statement (DistHeat)'!$C:$C,OB$8))</f>
        <v>Intensity or emissions value</v>
      </c>
      <c r="OC12" s="351" t="str">
        <f>IF(INDEX('Opinion Statement (DistHeat)'!$E:$E,OC$8)="","",INDEX('Opinion Statement (DistHeat)'!$E:$E,OC$8))</f>
        <v>Type of target</v>
      </c>
      <c r="OD12" s="351" t="str">
        <f>IF(INDEX('Opinion Statement (DistHeat)'!$G:$G,OD$8)="","",INDEX('Opinion Statement (DistHeat)'!$G:$G,OD$8))</f>
        <v>Target achieved</v>
      </c>
      <c r="OE12" s="351" t="str">
        <f>IF(INDEX('Opinion Statement (DistHeat)'!$A:$A,OE$8+2)="","",INDEX('Opinion Statement (DistHeat)'!$A:$A,OE$8+2))</f>
        <v>Sub-Installation</v>
      </c>
      <c r="OF12" s="351" t="str">
        <f>IF(INDEX('Opinion Statement (DistHeat)'!$C:$C,OF$8)="","",INDEX('Opinion Statement (DistHeat)'!$C:$C,OF$8))</f>
        <v>Intensity or emissions value</v>
      </c>
      <c r="OG12" s="351" t="str">
        <f>IF(INDEX('Opinion Statement (DistHeat)'!$E:$E,OG$8)="","",INDEX('Opinion Statement (DistHeat)'!$E:$E,OG$8))</f>
        <v>Type of target</v>
      </c>
      <c r="OH12" s="351" t="str">
        <f>IF(INDEX('Opinion Statement (DistHeat)'!$G:$G,OH$8)="","",INDEX('Opinion Statement (DistHeat)'!$G:$G,OH$8))</f>
        <v>Target achieved</v>
      </c>
      <c r="OI12" s="173" t="str">
        <f>IF(INDEX('Opinion Statement (DistHeat)'!$C:$C,OI$8+OI$9+1)="","",INDEX('Opinion Statement (DistHeat)'!$C:$C,OI$8+OI$9+1))</f>
        <v>Milestone Ref #</v>
      </c>
      <c r="OJ12" s="169" t="str">
        <f>IF(INDEX('Opinion Statement (DistHeat)'!$D:$D,OJ$8+OJ$9+1)="","",INDEX('Opinion Statement (DistHeat)'!$D:$D,OJ$8+OJ$9+1))</f>
        <v>Comments</v>
      </c>
      <c r="OK12" s="169" t="str">
        <f>IF(INDEX('Opinion Statement (DistHeat)'!$C:$C,OK$8+OK$9+1)="","",INDEX('Opinion Statement (DistHeat)'!$C:$C,OK$8+OK$9+1))</f>
        <v>Milestone Ref #</v>
      </c>
      <c r="OL12" s="169" t="str">
        <f>IF(INDEX('Opinion Statement (DistHeat)'!$D:$D,OL$8+OL$9+1)="","",INDEX('Opinion Statement (DistHeat)'!$D:$D,OL$8+OL$9+1))</f>
        <v>Comments</v>
      </c>
      <c r="OM12" s="169" t="str">
        <f>IF(INDEX('Opinion Statement (DistHeat)'!$C:$C,OM$8+OM$9+1)="","",INDEX('Opinion Statement (DistHeat)'!$C:$C,OM$8+OM$9+1))</f>
        <v>Milestone Ref #</v>
      </c>
      <c r="ON12" s="169" t="str">
        <f>IF(INDEX('Opinion Statement (DistHeat)'!$D:$D,ON$8+ON$9+1)="","",INDEX('Opinion Statement (DistHeat)'!$D:$D,ON$8+ON$9+1))</f>
        <v>Comments</v>
      </c>
      <c r="OO12" s="169" t="str">
        <f>IF(INDEX('Opinion Statement (DistHeat)'!$C:$C,OO$8+OO$9+1)="","",INDEX('Opinion Statement (DistHeat)'!$C:$C,OO$8+OO$9+1))</f>
        <v>Milestone Ref #</v>
      </c>
      <c r="OP12" s="169" t="str">
        <f>IF(INDEX('Opinion Statement (DistHeat)'!$D:$D,OP$8+OP$9+1)="","",INDEX('Opinion Statement (DistHeat)'!$D:$D,OP$8+OP$9+1))</f>
        <v>Comments</v>
      </c>
      <c r="OQ12" s="169" t="str">
        <f>IF(INDEX('Opinion Statement (DistHeat)'!$C:$C,OQ$8+OQ$9+1)="","",INDEX('Opinion Statement (DistHeat)'!$C:$C,OQ$8+OQ$9+1))</f>
        <v>Milestone Ref #</v>
      </c>
      <c r="OR12" s="354" t="str">
        <f>IF(INDEX('Opinion Statement (DistHeat)'!$D:$D,OR$8+OR$9+1)="","",INDEX('Opinion Statement (DistHeat)'!$D:$D,OR$8+OR$9+1))</f>
        <v>Comments</v>
      </c>
      <c r="OS12" s="356" t="str">
        <f>IF(INDEX('Opinion Statement (DistHeat)'!$A:$A,OS$8+2)="","",INDEX('Opinion Statement (DistHeat)'!$A:$A,OS$8+2))</f>
        <v>Sub-Installation</v>
      </c>
      <c r="OT12" s="351" t="str">
        <f>IF(INDEX('Opinion Statement (DistHeat)'!$C:$C,OT$8)="","",INDEX('Opinion Statement (DistHeat)'!$C:$C,OT$8))</f>
        <v>Intensity or emissions value</v>
      </c>
      <c r="OU12" s="351" t="str">
        <f>IF(INDEX('Opinion Statement (DistHeat)'!$E:$E,OU$8)="","",INDEX('Opinion Statement (DistHeat)'!$E:$E,OU$8))</f>
        <v>Type of target</v>
      </c>
      <c r="OV12" s="351" t="str">
        <f>IF(INDEX('Opinion Statement (DistHeat)'!$G:$G,OV$8)="","",INDEX('Opinion Statement (DistHeat)'!$G:$G,OV$8))</f>
        <v>Target achieved</v>
      </c>
      <c r="OW12" s="351" t="str">
        <f>IF(INDEX('Opinion Statement (DistHeat)'!$A:$A,OW$8+2)="","",INDEX('Opinion Statement (DistHeat)'!$A:$A,OW$8+2))</f>
        <v>Sub-Installation</v>
      </c>
      <c r="OX12" s="351" t="str">
        <f>IF(INDEX('Opinion Statement (DistHeat)'!$C:$C,OX$8)="","",INDEX('Opinion Statement (DistHeat)'!$C:$C,OX$8))</f>
        <v>Intensity or emissions value</v>
      </c>
      <c r="OY12" s="351" t="str">
        <f>IF(INDEX('Opinion Statement (DistHeat)'!$E:$E,OY$8)="","",INDEX('Opinion Statement (DistHeat)'!$E:$E,OY$8))</f>
        <v>Type of target</v>
      </c>
      <c r="OZ12" s="351" t="str">
        <f>IF(INDEX('Opinion Statement (DistHeat)'!$G:$G,OZ$8)="","",INDEX('Opinion Statement (DistHeat)'!$G:$G,OZ$8))</f>
        <v>Target achieved</v>
      </c>
      <c r="PA12" s="351" t="str">
        <f>IF(INDEX('Opinion Statement (DistHeat)'!$A:$A,PA$8+2)="","",INDEX('Opinion Statement (DistHeat)'!$A:$A,PA$8+2))</f>
        <v>Sub-Installation</v>
      </c>
      <c r="PB12" s="351" t="str">
        <f>IF(INDEX('Opinion Statement (DistHeat)'!$C:$C,PB$8)="","",INDEX('Opinion Statement (DistHeat)'!$C:$C,PB$8))</f>
        <v>Intensity or emissions value</v>
      </c>
      <c r="PC12" s="351" t="str">
        <f>IF(INDEX('Opinion Statement (DistHeat)'!$E:$E,PC$8)="","",INDEX('Opinion Statement (DistHeat)'!$E:$E,PC$8))</f>
        <v>Type of target</v>
      </c>
      <c r="PD12" s="351" t="str">
        <f>IF(INDEX('Opinion Statement (DistHeat)'!$G:$G,PD$8)="","",INDEX('Opinion Statement (DistHeat)'!$G:$G,PD$8))</f>
        <v>Target achieved</v>
      </c>
      <c r="PE12" s="351" t="str">
        <f>IF(INDEX('Opinion Statement (DistHeat)'!$A:$A,PE$8+2)="","",INDEX('Opinion Statement (DistHeat)'!$A:$A,PE$8+2))</f>
        <v>Sub-Installation</v>
      </c>
      <c r="PF12" s="351" t="str">
        <f>IF(INDEX('Opinion Statement (DistHeat)'!$C:$C,PF$8)="","",INDEX('Opinion Statement (DistHeat)'!$C:$C,PF$8))</f>
        <v>Intensity or emissions value</v>
      </c>
      <c r="PG12" s="351" t="str">
        <f>IF(INDEX('Opinion Statement (DistHeat)'!$E:$E,PG$8)="","",INDEX('Opinion Statement (DistHeat)'!$E:$E,PG$8))</f>
        <v>Type of target</v>
      </c>
      <c r="PH12" s="351" t="str">
        <f>IF(INDEX('Opinion Statement (DistHeat)'!$G:$G,PH$8)="","",INDEX('Opinion Statement (DistHeat)'!$G:$G,PH$8))</f>
        <v>Target achieved</v>
      </c>
      <c r="PI12" s="351" t="str">
        <f>IF(INDEX('Opinion Statement (DistHeat)'!$A:$A,PI$8+2)="","",INDEX('Opinion Statement (DistHeat)'!$A:$A,PI$8+2))</f>
        <v>Sub-Installation</v>
      </c>
      <c r="PJ12" s="351" t="str">
        <f>IF(INDEX('Opinion Statement (DistHeat)'!$C:$C,PJ$8)="","",INDEX('Opinion Statement (DistHeat)'!$C:$C,PJ$8))</f>
        <v>Intensity or emissions value</v>
      </c>
      <c r="PK12" s="351" t="str">
        <f>IF(INDEX('Opinion Statement (DistHeat)'!$E:$E,PK$8)="","",INDEX('Opinion Statement (DistHeat)'!$E:$E,PK$8))</f>
        <v>Type of target</v>
      </c>
      <c r="PL12" s="351" t="str">
        <f>IF(INDEX('Opinion Statement (DistHeat)'!$G:$G,PL$8)="","",INDEX('Opinion Statement (DistHeat)'!$G:$G,PL$8))</f>
        <v>Target achieved</v>
      </c>
      <c r="PM12" s="351" t="str">
        <f>IF(INDEX('Opinion Statement (DistHeat)'!$A:$A,PM$8+2)="","",INDEX('Opinion Statement (DistHeat)'!$A:$A,PM$8+2))</f>
        <v>Sub-Installation</v>
      </c>
      <c r="PN12" s="351" t="str">
        <f>IF(INDEX('Opinion Statement (DistHeat)'!$C:$C,PN$8)="","",INDEX('Opinion Statement (DistHeat)'!$C:$C,PN$8))</f>
        <v>Intensity or emissions value</v>
      </c>
      <c r="PO12" s="351" t="str">
        <f>IF(INDEX('Opinion Statement (DistHeat)'!$E:$E,PO$8)="","",INDEX('Opinion Statement (DistHeat)'!$E:$E,PO$8))</f>
        <v>Type of target</v>
      </c>
      <c r="PP12" s="351" t="str">
        <f>IF(INDEX('Opinion Statement (DistHeat)'!$G:$G,PP$8)="","",INDEX('Opinion Statement (DistHeat)'!$G:$G,PP$8))</f>
        <v>Target achieved</v>
      </c>
      <c r="PQ12" s="351" t="str">
        <f>IF(INDEX('Opinion Statement (DistHeat)'!$A:$A,PQ$8+2)="","",INDEX('Opinion Statement (DistHeat)'!$A:$A,PQ$8+2))</f>
        <v>Sub-Installation</v>
      </c>
      <c r="PR12" s="351" t="str">
        <f>IF(INDEX('Opinion Statement (DistHeat)'!$C:$C,PR$8)="","",INDEX('Opinion Statement (DistHeat)'!$C:$C,PR$8))</f>
        <v>Intensity or emissions value</v>
      </c>
      <c r="PS12" s="351" t="str">
        <f>IF(INDEX('Opinion Statement (DistHeat)'!$E:$E,PS$8)="","",INDEX('Opinion Statement (DistHeat)'!$E:$E,PS$8))</f>
        <v>Type of target</v>
      </c>
      <c r="PT12" s="351" t="str">
        <f>IF(INDEX('Opinion Statement (DistHeat)'!$G:$G,PT$8)="","",INDEX('Opinion Statement (DistHeat)'!$G:$G,PT$8))</f>
        <v>Target achieved</v>
      </c>
      <c r="PU12" s="351" t="str">
        <f>IF(INDEX('Opinion Statement (DistHeat)'!$A:$A,PU$8+2)="","",INDEX('Opinion Statement (DistHeat)'!$A:$A,PU$8+2))</f>
        <v>Sub-Installation</v>
      </c>
      <c r="PV12" s="351" t="str">
        <f>IF(INDEX('Opinion Statement (DistHeat)'!$C:$C,PV$8)="","",INDEX('Opinion Statement (DistHeat)'!$C:$C,PV$8))</f>
        <v>Intensity or emissions value</v>
      </c>
      <c r="PW12" s="351" t="str">
        <f>IF(INDEX('Opinion Statement (DistHeat)'!$E:$E,PW$8)="","",INDEX('Opinion Statement (DistHeat)'!$E:$E,PW$8))</f>
        <v>Type of target</v>
      </c>
      <c r="PX12" s="351" t="str">
        <f>IF(INDEX('Opinion Statement (DistHeat)'!$G:$G,PX$8)="","",INDEX('Opinion Statement (DistHeat)'!$G:$G,PX$8))</f>
        <v>Target achieved</v>
      </c>
      <c r="PY12" s="351" t="str">
        <f>IF(INDEX('Opinion Statement (DistHeat)'!$A:$A,PY$8+2)="","",INDEX('Opinion Statement (DistHeat)'!$A:$A,PY$8+2))</f>
        <v>Sub-Installation</v>
      </c>
      <c r="PZ12" s="351" t="str">
        <f>IF(INDEX('Opinion Statement (DistHeat)'!$C:$C,PZ$8)="","",INDEX('Opinion Statement (DistHeat)'!$C:$C,PZ$8))</f>
        <v>Intensity or emissions value</v>
      </c>
      <c r="QA12" s="351" t="str">
        <f>IF(INDEX('Opinion Statement (DistHeat)'!$E:$E,QA$8)="","",INDEX('Opinion Statement (DistHeat)'!$E:$E,QA$8))</f>
        <v>Type of target</v>
      </c>
      <c r="QB12" s="351" t="str">
        <f>IF(INDEX('Opinion Statement (DistHeat)'!$G:$G,QB$8)="","",INDEX('Opinion Statement (DistHeat)'!$G:$G,QB$8))</f>
        <v>Target achieved</v>
      </c>
      <c r="QC12" s="351" t="str">
        <f>IF(INDEX('Opinion Statement (DistHeat)'!$A:$A,QC$8+2)="","",INDEX('Opinion Statement (DistHeat)'!$A:$A,QC$8+2))</f>
        <v>Sub-Installation</v>
      </c>
      <c r="QD12" s="351" t="str">
        <f>IF(INDEX('Opinion Statement (DistHeat)'!$C:$C,QD$8)="","",INDEX('Opinion Statement (DistHeat)'!$C:$C,QD$8))</f>
        <v>Intensity or emissions value</v>
      </c>
      <c r="QE12" s="351" t="str">
        <f>IF(INDEX('Opinion Statement (DistHeat)'!$E:$E,QE$8)="","",INDEX('Opinion Statement (DistHeat)'!$E:$E,QE$8))</f>
        <v>Type of target</v>
      </c>
      <c r="QF12" s="351" t="str">
        <f>IF(INDEX('Opinion Statement (DistHeat)'!$G:$G,QF$8)="","",INDEX('Opinion Statement (DistHeat)'!$G:$G,QF$8))</f>
        <v>Target achieved</v>
      </c>
      <c r="QG12" s="173" t="str">
        <f>IF(INDEX('Opinion Statement (DistHeat)'!$C:$C,QG$8+QG$9+1)="","",INDEX('Opinion Statement (DistHeat)'!$C:$C,QG$8+QG$9+1))</f>
        <v>Milestone Ref #</v>
      </c>
      <c r="QH12" s="169" t="str">
        <f>IF(INDEX('Opinion Statement (DistHeat)'!$D:$D,QH$8+QH$9+1)="","",INDEX('Opinion Statement (DistHeat)'!$D:$D,QH$8+QH$9+1))</f>
        <v>Comments</v>
      </c>
      <c r="QI12" s="169" t="str">
        <f>IF(INDEX('Opinion Statement (DistHeat)'!$C:$C,QI$8+QI$9+1)="","",INDEX('Opinion Statement (DistHeat)'!$C:$C,QI$8+QI$9+1))</f>
        <v>Milestone Ref #</v>
      </c>
      <c r="QJ12" s="169" t="str">
        <f>IF(INDEX('Opinion Statement (DistHeat)'!$D:$D,QJ$8+QJ$9+1)="","",INDEX('Opinion Statement (DistHeat)'!$D:$D,QJ$8+QJ$9+1))</f>
        <v>Comments</v>
      </c>
      <c r="QK12" s="169" t="str">
        <f>IF(INDEX('Opinion Statement (DistHeat)'!$C:$C,QK$8+QK$9+1)="","",INDEX('Opinion Statement (DistHeat)'!$C:$C,QK$8+QK$9+1))</f>
        <v>Milestone Ref #</v>
      </c>
      <c r="QL12" s="169" t="str">
        <f>IF(INDEX('Opinion Statement (DistHeat)'!$D:$D,QL$8+QL$9+1)="","",INDEX('Opinion Statement (DistHeat)'!$D:$D,QL$8+QL$9+1))</f>
        <v>Comments</v>
      </c>
      <c r="QM12" s="169" t="str">
        <f>IF(INDEX('Opinion Statement (DistHeat)'!$C:$C,QM$8+QM$9+1)="","",INDEX('Opinion Statement (DistHeat)'!$C:$C,QM$8+QM$9+1))</f>
        <v>Milestone Ref #</v>
      </c>
      <c r="QN12" s="169" t="str">
        <f>IF(INDEX('Opinion Statement (DistHeat)'!$D:$D,QN$8+QN$9+1)="","",INDEX('Opinion Statement (DistHeat)'!$D:$D,QN$8+QN$9+1))</f>
        <v>Comments</v>
      </c>
      <c r="QO12" s="169" t="str">
        <f>IF(INDEX('Opinion Statement (DistHeat)'!$C:$C,QO$8+QO$9+1)="","",INDEX('Opinion Statement (DistHeat)'!$C:$C,QO$8+QO$9+1))</f>
        <v>Milestone Ref #</v>
      </c>
      <c r="QP12" s="354" t="str">
        <f>IF(INDEX('Opinion Statement (DistHeat)'!$D:$D,QP$8+QP$9+1)="","",INDEX('Opinion Statement (DistHeat)'!$D:$D,QP$8+QP$9+1))</f>
        <v>Comments</v>
      </c>
      <c r="QQ12" s="356" t="str">
        <f>IF(INDEX('Opinion Statement (DistHeat)'!$A:$A,QQ$8+2)="","",INDEX('Opinion Statement (DistHeat)'!$A:$A,QQ$8+2))</f>
        <v>Sub-Installation</v>
      </c>
      <c r="QR12" s="351" t="str">
        <f>IF(INDEX('Opinion Statement (DistHeat)'!$C:$C,QR$8)="","",INDEX('Opinion Statement (DistHeat)'!$C:$C,QR$8))</f>
        <v>Intensity or emissions value</v>
      </c>
      <c r="QS12" s="351" t="str">
        <f>IF(INDEX('Opinion Statement (DistHeat)'!$E:$E,QS$8)="","",INDEX('Opinion Statement (DistHeat)'!$E:$E,QS$8))</f>
        <v>Type of target</v>
      </c>
      <c r="QT12" s="351" t="str">
        <f>IF(INDEX('Opinion Statement (DistHeat)'!$G:$G,QT$8)="","",INDEX('Opinion Statement (DistHeat)'!$G:$G,QT$8))</f>
        <v>Target achieved</v>
      </c>
      <c r="QU12" s="351" t="str">
        <f>IF(INDEX('Opinion Statement (DistHeat)'!$A:$A,QU$8+2)="","",INDEX('Opinion Statement (DistHeat)'!$A:$A,QU$8+2))</f>
        <v>Sub-Installation</v>
      </c>
      <c r="QV12" s="351" t="str">
        <f>IF(INDEX('Opinion Statement (DistHeat)'!$C:$C,QV$8)="","",INDEX('Opinion Statement (DistHeat)'!$C:$C,QV$8))</f>
        <v>Intensity or emissions value</v>
      </c>
      <c r="QW12" s="351" t="str">
        <f>IF(INDEX('Opinion Statement (DistHeat)'!$E:$E,QW$8)="","",INDEX('Opinion Statement (DistHeat)'!$E:$E,QW$8))</f>
        <v>Type of target</v>
      </c>
      <c r="QX12" s="351" t="str">
        <f>IF(INDEX('Opinion Statement (DistHeat)'!$G:$G,QX$8)="","",INDEX('Opinion Statement (DistHeat)'!$G:$G,QX$8))</f>
        <v>Target achieved</v>
      </c>
      <c r="QY12" s="351" t="str">
        <f>IF(INDEX('Opinion Statement (DistHeat)'!$A:$A,QY$8+2)="","",INDEX('Opinion Statement (DistHeat)'!$A:$A,QY$8+2))</f>
        <v>Sub-Installation</v>
      </c>
      <c r="QZ12" s="351" t="str">
        <f>IF(INDEX('Opinion Statement (DistHeat)'!$C:$C,QZ$8)="","",INDEX('Opinion Statement (DistHeat)'!$C:$C,QZ$8))</f>
        <v>Intensity or emissions value</v>
      </c>
      <c r="RA12" s="351" t="str">
        <f>IF(INDEX('Opinion Statement (DistHeat)'!$E:$E,RA$8)="","",INDEX('Opinion Statement (DistHeat)'!$E:$E,RA$8))</f>
        <v>Type of target</v>
      </c>
      <c r="RB12" s="351" t="str">
        <f>IF(INDEX('Opinion Statement (DistHeat)'!$G:$G,RB$8)="","",INDEX('Opinion Statement (DistHeat)'!$G:$G,RB$8))</f>
        <v>Target achieved</v>
      </c>
      <c r="RC12" s="351" t="str">
        <f>IF(INDEX('Opinion Statement (DistHeat)'!$A:$A,RC$8+2)="","",INDEX('Opinion Statement (DistHeat)'!$A:$A,RC$8+2))</f>
        <v>Sub-Installation</v>
      </c>
      <c r="RD12" s="351" t="str">
        <f>IF(INDEX('Opinion Statement (DistHeat)'!$C:$C,RD$8)="","",INDEX('Opinion Statement (DistHeat)'!$C:$C,RD$8))</f>
        <v>Intensity or emissions value</v>
      </c>
      <c r="RE12" s="351" t="str">
        <f>IF(INDEX('Opinion Statement (DistHeat)'!$E:$E,RE$8)="","",INDEX('Opinion Statement (DistHeat)'!$E:$E,RE$8))</f>
        <v>Type of target</v>
      </c>
      <c r="RF12" s="351" t="str">
        <f>IF(INDEX('Opinion Statement (DistHeat)'!$G:$G,RF$8)="","",INDEX('Opinion Statement (DistHeat)'!$G:$G,RF$8))</f>
        <v>Target achieved</v>
      </c>
      <c r="RG12" s="351" t="str">
        <f>IF(INDEX('Opinion Statement (DistHeat)'!$A:$A,RG$8+2)="","",INDEX('Opinion Statement (DistHeat)'!$A:$A,RG$8+2))</f>
        <v>Sub-Installation</v>
      </c>
      <c r="RH12" s="351" t="str">
        <f>IF(INDEX('Opinion Statement (DistHeat)'!$C:$C,RH$8)="","",INDEX('Opinion Statement (DistHeat)'!$C:$C,RH$8))</f>
        <v>Intensity or emissions value</v>
      </c>
      <c r="RI12" s="351" t="str">
        <f>IF(INDEX('Opinion Statement (DistHeat)'!$E:$E,RI$8)="","",INDEX('Opinion Statement (DistHeat)'!$E:$E,RI$8))</f>
        <v>Type of target</v>
      </c>
      <c r="RJ12" s="351" t="str">
        <f>IF(INDEX('Opinion Statement (DistHeat)'!$G:$G,RJ$8)="","",INDEX('Opinion Statement (DistHeat)'!$G:$G,RJ$8))</f>
        <v>Target achieved</v>
      </c>
      <c r="RK12" s="351" t="str">
        <f>IF(INDEX('Opinion Statement (DistHeat)'!$A:$A,RK$8+2)="","",INDEX('Opinion Statement (DistHeat)'!$A:$A,RK$8+2))</f>
        <v>Sub-Installation</v>
      </c>
      <c r="RL12" s="351" t="str">
        <f>IF(INDEX('Opinion Statement (DistHeat)'!$C:$C,RL$8)="","",INDEX('Opinion Statement (DistHeat)'!$C:$C,RL$8))</f>
        <v>Intensity or emissions value</v>
      </c>
      <c r="RM12" s="351" t="str">
        <f>IF(INDEX('Opinion Statement (DistHeat)'!$E:$E,RM$8)="","",INDEX('Opinion Statement (DistHeat)'!$E:$E,RM$8))</f>
        <v>Type of target</v>
      </c>
      <c r="RN12" s="351" t="str">
        <f>IF(INDEX('Opinion Statement (DistHeat)'!$G:$G,RN$8)="","",INDEX('Opinion Statement (DistHeat)'!$G:$G,RN$8))</f>
        <v>Target achieved</v>
      </c>
      <c r="RO12" s="351" t="str">
        <f>IF(INDEX('Opinion Statement (DistHeat)'!$A:$A,RO$8+2)="","",INDEX('Opinion Statement (DistHeat)'!$A:$A,RO$8+2))</f>
        <v>Sub-Installation</v>
      </c>
      <c r="RP12" s="351" t="str">
        <f>IF(INDEX('Opinion Statement (DistHeat)'!$C:$C,RP$8)="","",INDEX('Opinion Statement (DistHeat)'!$C:$C,RP$8))</f>
        <v>Intensity or emissions value</v>
      </c>
      <c r="RQ12" s="351" t="str">
        <f>IF(INDEX('Opinion Statement (DistHeat)'!$E:$E,RQ$8)="","",INDEX('Opinion Statement (DistHeat)'!$E:$E,RQ$8))</f>
        <v>Type of target</v>
      </c>
      <c r="RR12" s="351" t="str">
        <f>IF(INDEX('Opinion Statement (DistHeat)'!$G:$G,RR$8)="","",INDEX('Opinion Statement (DistHeat)'!$G:$G,RR$8))</f>
        <v>Target achieved</v>
      </c>
      <c r="RS12" s="351" t="str">
        <f>IF(INDEX('Opinion Statement (DistHeat)'!$A:$A,RS$8+2)="","",INDEX('Opinion Statement (DistHeat)'!$A:$A,RS$8+2))</f>
        <v>Sub-Installation</v>
      </c>
      <c r="RT12" s="351" t="str">
        <f>IF(INDEX('Opinion Statement (DistHeat)'!$C:$C,RT$8)="","",INDEX('Opinion Statement (DistHeat)'!$C:$C,RT$8))</f>
        <v>Intensity or emissions value</v>
      </c>
      <c r="RU12" s="351" t="str">
        <f>IF(INDEX('Opinion Statement (DistHeat)'!$E:$E,RU$8)="","",INDEX('Opinion Statement (DistHeat)'!$E:$E,RU$8))</f>
        <v>Type of target</v>
      </c>
      <c r="RV12" s="351" t="str">
        <f>IF(INDEX('Opinion Statement (DistHeat)'!$G:$G,RV$8)="","",INDEX('Opinion Statement (DistHeat)'!$G:$G,RV$8))</f>
        <v>Target achieved</v>
      </c>
      <c r="RW12" s="351" t="str">
        <f>IF(INDEX('Opinion Statement (DistHeat)'!$A:$A,RW$8+2)="","",INDEX('Opinion Statement (DistHeat)'!$A:$A,RW$8+2))</f>
        <v>Sub-Installation</v>
      </c>
      <c r="RX12" s="351" t="str">
        <f>IF(INDEX('Opinion Statement (DistHeat)'!$C:$C,RX$8)="","",INDEX('Opinion Statement (DistHeat)'!$C:$C,RX$8))</f>
        <v>Intensity or emissions value</v>
      </c>
      <c r="RY12" s="351" t="str">
        <f>IF(INDEX('Opinion Statement (DistHeat)'!$E:$E,RY$8)="","",INDEX('Opinion Statement (DistHeat)'!$E:$E,RY$8))</f>
        <v>Type of target</v>
      </c>
      <c r="RZ12" s="351" t="str">
        <f>IF(INDEX('Opinion Statement (DistHeat)'!$G:$G,RZ$8)="","",INDEX('Opinion Statement (DistHeat)'!$G:$G,RZ$8))</f>
        <v>Target achieved</v>
      </c>
      <c r="SA12" s="351" t="str">
        <f>IF(INDEX('Opinion Statement (DistHeat)'!$A:$A,SA$8+2)="","",INDEX('Opinion Statement (DistHeat)'!$A:$A,SA$8+2))</f>
        <v>Sub-Installation</v>
      </c>
      <c r="SB12" s="351" t="str">
        <f>IF(INDEX('Opinion Statement (DistHeat)'!$C:$C,SB$8)="","",INDEX('Opinion Statement (DistHeat)'!$C:$C,SB$8))</f>
        <v>Intensity or emissions value</v>
      </c>
      <c r="SC12" s="351" t="str">
        <f>IF(INDEX('Opinion Statement (DistHeat)'!$E:$E,SC$8)="","",INDEX('Opinion Statement (DistHeat)'!$E:$E,SC$8))</f>
        <v>Type of target</v>
      </c>
      <c r="SD12" s="351" t="str">
        <f>IF(INDEX('Opinion Statement (DistHeat)'!$G:$G,SD$8)="","",INDEX('Opinion Statement (DistHeat)'!$G:$G,SD$8))</f>
        <v>Target achieved</v>
      </c>
      <c r="SE12" s="173" t="str">
        <f>IF(INDEX('Opinion Statement (DistHeat)'!$C:$C,SE$8+SE$9+1)="","",INDEX('Opinion Statement (DistHeat)'!$C:$C,SE$8+SE$9+1))</f>
        <v>Milestone Ref #</v>
      </c>
      <c r="SF12" s="169" t="str">
        <f>IF(INDEX('Opinion Statement (DistHeat)'!$D:$D,SF$8+SF$9+1)="","",INDEX('Opinion Statement (DistHeat)'!$D:$D,SF$8+SF$9+1))</f>
        <v>Comments</v>
      </c>
      <c r="SG12" s="169" t="str">
        <f>IF(INDEX('Opinion Statement (DistHeat)'!$C:$C,SG$8+SG$9+1)="","",INDEX('Opinion Statement (DistHeat)'!$C:$C,SG$8+SG$9+1))</f>
        <v>Milestone Ref #</v>
      </c>
      <c r="SH12" s="169" t="str">
        <f>IF(INDEX('Opinion Statement (DistHeat)'!$D:$D,SH$8+SH$9+1)="","",INDEX('Opinion Statement (DistHeat)'!$D:$D,SH$8+SH$9+1))</f>
        <v>Comments</v>
      </c>
      <c r="SI12" s="169" t="str">
        <f>IF(INDEX('Opinion Statement (DistHeat)'!$C:$C,SI$8+SI$9+1)="","",INDEX('Opinion Statement (DistHeat)'!$C:$C,SI$8+SI$9+1))</f>
        <v>Milestone Ref #</v>
      </c>
      <c r="SJ12" s="169" t="str">
        <f>IF(INDEX('Opinion Statement (DistHeat)'!$D:$D,SJ$8+SJ$9+1)="","",INDEX('Opinion Statement (DistHeat)'!$D:$D,SJ$8+SJ$9+1))</f>
        <v>Comments</v>
      </c>
      <c r="SK12" s="169" t="str">
        <f>IF(INDEX('Opinion Statement (DistHeat)'!$C:$C,SK$8+SK$9+1)="","",INDEX('Opinion Statement (DistHeat)'!$C:$C,SK$8+SK$9+1))</f>
        <v>Milestone Ref #</v>
      </c>
      <c r="SL12" s="169" t="str">
        <f>IF(INDEX('Opinion Statement (DistHeat)'!$D:$D,SL$8+SL$9+1)="","",INDEX('Opinion Statement (DistHeat)'!$D:$D,SL$8+SL$9+1))</f>
        <v>Comments</v>
      </c>
      <c r="SM12" s="169" t="str">
        <f>IF(INDEX('Opinion Statement (DistHeat)'!$C:$C,SM$8+SM$9+1)="","",INDEX('Opinion Statement (DistHeat)'!$C:$C,SM$8+SM$9+1))</f>
        <v>Milestone Ref #</v>
      </c>
      <c r="SN12" s="354" t="str">
        <f>IF(INDEX('Opinion Statement (DistHeat)'!$D:$D,SN$8+SN$9+1)="","",INDEX('Opinion Statement (DistHeat)'!$D:$D,SN$8+SN$9+1))</f>
        <v>Comments</v>
      </c>
      <c r="SO12" s="356" t="str">
        <f>IF(INDEX('Opinion Statement (DistHeat)'!$A:$A,SO$8+2)="","",INDEX('Opinion Statement (DistHeat)'!$A:$A,SO$8+2))</f>
        <v>Sub-Installation</v>
      </c>
      <c r="SP12" s="351" t="str">
        <f>IF(INDEX('Opinion Statement (DistHeat)'!$C:$C,SP$8)="","",INDEX('Opinion Statement (DistHeat)'!$C:$C,SP$8))</f>
        <v>Intensity or emissions value</v>
      </c>
      <c r="SQ12" s="351" t="str">
        <f>IF(INDEX('Opinion Statement (DistHeat)'!$E:$E,SQ$8)="","",INDEX('Opinion Statement (DistHeat)'!$E:$E,SQ$8))</f>
        <v>Type of target</v>
      </c>
      <c r="SR12" s="351" t="str">
        <f>IF(INDEX('Opinion Statement (DistHeat)'!$G:$G,SR$8)="","",INDEX('Opinion Statement (DistHeat)'!$G:$G,SR$8))</f>
        <v>Target achieved</v>
      </c>
      <c r="SS12" s="351" t="str">
        <f>IF(INDEX('Opinion Statement (DistHeat)'!$A:$A,SS$8+2)="","",INDEX('Opinion Statement (DistHeat)'!$A:$A,SS$8+2))</f>
        <v>Sub-Installation</v>
      </c>
      <c r="ST12" s="351" t="str">
        <f>IF(INDEX('Opinion Statement (DistHeat)'!$C:$C,ST$8)="","",INDEX('Opinion Statement (DistHeat)'!$C:$C,ST$8))</f>
        <v>Intensity or emissions value</v>
      </c>
      <c r="SU12" s="351" t="str">
        <f>IF(INDEX('Opinion Statement (DistHeat)'!$E:$E,SU$8)="","",INDEX('Opinion Statement (DistHeat)'!$E:$E,SU$8))</f>
        <v>Type of target</v>
      </c>
      <c r="SV12" s="351" t="str">
        <f>IF(INDEX('Opinion Statement (DistHeat)'!$G:$G,SV$8)="","",INDEX('Opinion Statement (DistHeat)'!$G:$G,SV$8))</f>
        <v>Target achieved</v>
      </c>
      <c r="SW12" s="351" t="str">
        <f>IF(INDEX('Opinion Statement (DistHeat)'!$A:$A,SW$8+2)="","",INDEX('Opinion Statement (DistHeat)'!$A:$A,SW$8+2))</f>
        <v>Sub-Installation</v>
      </c>
      <c r="SX12" s="351" t="str">
        <f>IF(INDEX('Opinion Statement (DistHeat)'!$C:$C,SX$8)="","",INDEX('Opinion Statement (DistHeat)'!$C:$C,SX$8))</f>
        <v>Intensity or emissions value</v>
      </c>
      <c r="SY12" s="351" t="str">
        <f>IF(INDEX('Opinion Statement (DistHeat)'!$E:$E,SY$8)="","",INDEX('Opinion Statement (DistHeat)'!$E:$E,SY$8))</f>
        <v>Type of target</v>
      </c>
      <c r="SZ12" s="351" t="str">
        <f>IF(INDEX('Opinion Statement (DistHeat)'!$G:$G,SZ$8)="","",INDEX('Opinion Statement (DistHeat)'!$G:$G,SZ$8))</f>
        <v>Target achieved</v>
      </c>
      <c r="TA12" s="351" t="str">
        <f>IF(INDEX('Opinion Statement (DistHeat)'!$A:$A,TA$8+2)="","",INDEX('Opinion Statement (DistHeat)'!$A:$A,TA$8+2))</f>
        <v>Sub-Installation</v>
      </c>
      <c r="TB12" s="351" t="str">
        <f>IF(INDEX('Opinion Statement (DistHeat)'!$C:$C,TB$8)="","",INDEX('Opinion Statement (DistHeat)'!$C:$C,TB$8))</f>
        <v>Intensity or emissions value</v>
      </c>
      <c r="TC12" s="351" t="str">
        <f>IF(INDEX('Opinion Statement (DistHeat)'!$E:$E,TC$8)="","",INDEX('Opinion Statement (DistHeat)'!$E:$E,TC$8))</f>
        <v>Type of target</v>
      </c>
      <c r="TD12" s="351" t="str">
        <f>IF(INDEX('Opinion Statement (DistHeat)'!$G:$G,TD$8)="","",INDEX('Opinion Statement (DistHeat)'!$G:$G,TD$8))</f>
        <v>Target achieved</v>
      </c>
      <c r="TE12" s="351" t="str">
        <f>IF(INDEX('Opinion Statement (DistHeat)'!$A:$A,TE$8+2)="","",INDEX('Opinion Statement (DistHeat)'!$A:$A,TE$8+2))</f>
        <v>Sub-Installation</v>
      </c>
      <c r="TF12" s="351" t="str">
        <f>IF(INDEX('Opinion Statement (DistHeat)'!$C:$C,TF$8)="","",INDEX('Opinion Statement (DistHeat)'!$C:$C,TF$8))</f>
        <v>Intensity or emissions value</v>
      </c>
      <c r="TG12" s="351" t="str">
        <f>IF(INDEX('Opinion Statement (DistHeat)'!$E:$E,TG$8)="","",INDEX('Opinion Statement (DistHeat)'!$E:$E,TG$8))</f>
        <v>Type of target</v>
      </c>
      <c r="TH12" s="351" t="str">
        <f>IF(INDEX('Opinion Statement (DistHeat)'!$G:$G,TH$8)="","",INDEX('Opinion Statement (DistHeat)'!$G:$G,TH$8))</f>
        <v>Target achieved</v>
      </c>
      <c r="TI12" s="351" t="str">
        <f>IF(INDEX('Opinion Statement (DistHeat)'!$A:$A,TI$8+2)="","",INDEX('Opinion Statement (DistHeat)'!$A:$A,TI$8+2))</f>
        <v>Sub-Installation</v>
      </c>
      <c r="TJ12" s="351" t="str">
        <f>IF(INDEX('Opinion Statement (DistHeat)'!$C:$C,TJ$8)="","",INDEX('Opinion Statement (DistHeat)'!$C:$C,TJ$8))</f>
        <v>Intensity or emissions value</v>
      </c>
      <c r="TK12" s="351" t="str">
        <f>IF(INDEX('Opinion Statement (DistHeat)'!$E:$E,TK$8)="","",INDEX('Opinion Statement (DistHeat)'!$E:$E,TK$8))</f>
        <v>Type of target</v>
      </c>
      <c r="TL12" s="351" t="str">
        <f>IF(INDEX('Opinion Statement (DistHeat)'!$G:$G,TL$8)="","",INDEX('Opinion Statement (DistHeat)'!$G:$G,TL$8))</f>
        <v>Target achieved</v>
      </c>
      <c r="TM12" s="351" t="str">
        <f>IF(INDEX('Opinion Statement (DistHeat)'!$A:$A,TM$8+2)="","",INDEX('Opinion Statement (DistHeat)'!$A:$A,TM$8+2))</f>
        <v>Sub-Installation</v>
      </c>
      <c r="TN12" s="351" t="str">
        <f>IF(INDEX('Opinion Statement (DistHeat)'!$C:$C,TN$8)="","",INDEX('Opinion Statement (DistHeat)'!$C:$C,TN$8))</f>
        <v>Intensity or emissions value</v>
      </c>
      <c r="TO12" s="351" t="str">
        <f>IF(INDEX('Opinion Statement (DistHeat)'!$E:$E,TO$8)="","",INDEX('Opinion Statement (DistHeat)'!$E:$E,TO$8))</f>
        <v>Type of target</v>
      </c>
      <c r="TP12" s="351" t="str">
        <f>IF(INDEX('Opinion Statement (DistHeat)'!$G:$G,TP$8)="","",INDEX('Opinion Statement (DistHeat)'!$G:$G,TP$8))</f>
        <v>Target achieved</v>
      </c>
      <c r="TQ12" s="351" t="str">
        <f>IF(INDEX('Opinion Statement (DistHeat)'!$A:$A,TQ$8+2)="","",INDEX('Opinion Statement (DistHeat)'!$A:$A,TQ$8+2))</f>
        <v>Sub-Installation</v>
      </c>
      <c r="TR12" s="351" t="str">
        <f>IF(INDEX('Opinion Statement (DistHeat)'!$C:$C,TR$8)="","",INDEX('Opinion Statement (DistHeat)'!$C:$C,TR$8))</f>
        <v>Intensity or emissions value</v>
      </c>
      <c r="TS12" s="351" t="str">
        <f>IF(INDEX('Opinion Statement (DistHeat)'!$E:$E,TS$8)="","",INDEX('Opinion Statement (DistHeat)'!$E:$E,TS$8))</f>
        <v>Type of target</v>
      </c>
      <c r="TT12" s="351" t="str">
        <f>IF(INDEX('Opinion Statement (DistHeat)'!$G:$G,TT$8)="","",INDEX('Opinion Statement (DistHeat)'!$G:$G,TT$8))</f>
        <v>Target achieved</v>
      </c>
      <c r="TU12" s="351" t="str">
        <f>IF(INDEX('Opinion Statement (DistHeat)'!$A:$A,TU$8+2)="","",INDEX('Opinion Statement (DistHeat)'!$A:$A,TU$8+2))</f>
        <v>Sub-Installation</v>
      </c>
      <c r="TV12" s="351" t="str">
        <f>IF(INDEX('Opinion Statement (DistHeat)'!$C:$C,TV$8)="","",INDEX('Opinion Statement (DistHeat)'!$C:$C,TV$8))</f>
        <v>Intensity or emissions value</v>
      </c>
      <c r="TW12" s="351" t="str">
        <f>IF(INDEX('Opinion Statement (DistHeat)'!$E:$E,TW$8)="","",INDEX('Opinion Statement (DistHeat)'!$E:$E,TW$8))</f>
        <v>Type of target</v>
      </c>
      <c r="TX12" s="351" t="str">
        <f>IF(INDEX('Opinion Statement (DistHeat)'!$G:$G,TX$8)="","",INDEX('Opinion Statement (DistHeat)'!$G:$G,TX$8))</f>
        <v>Target achieved</v>
      </c>
      <c r="TY12" s="351" t="str">
        <f>IF(INDEX('Opinion Statement (DistHeat)'!$A:$A,TY$8+2)="","",INDEX('Opinion Statement (DistHeat)'!$A:$A,TY$8+2))</f>
        <v>Sub-Installation</v>
      </c>
      <c r="TZ12" s="351" t="str">
        <f>IF(INDEX('Opinion Statement (DistHeat)'!$C:$C,TZ$8)="","",INDEX('Opinion Statement (DistHeat)'!$C:$C,TZ$8))</f>
        <v>Intensity or emissions value</v>
      </c>
      <c r="UA12" s="351" t="str">
        <f>IF(INDEX('Opinion Statement (DistHeat)'!$E:$E,UA$8)="","",INDEX('Opinion Statement (DistHeat)'!$E:$E,UA$8))</f>
        <v>Type of target</v>
      </c>
      <c r="UB12" s="351" t="str">
        <f>IF(INDEX('Opinion Statement (DistHeat)'!$G:$G,UB$8)="","",INDEX('Opinion Statement (DistHeat)'!$G:$G,UB$8))</f>
        <v>Target achieved</v>
      </c>
      <c r="UC12" s="173" t="str">
        <f>IF(INDEX('Opinion Statement (DistHeat)'!$C:$C,UC$8+UC$9+1)="","",INDEX('Opinion Statement (DistHeat)'!$C:$C,UC$8+UC$9+1))</f>
        <v>Milestone Ref #</v>
      </c>
      <c r="UD12" s="169" t="str">
        <f>IF(INDEX('Opinion Statement (DistHeat)'!$D:$D,UD$8+UD$9+1)="","",INDEX('Opinion Statement (DistHeat)'!$D:$D,UD$8+UD$9+1))</f>
        <v>Comments</v>
      </c>
      <c r="UE12" s="169" t="str">
        <f>IF(INDEX('Opinion Statement (DistHeat)'!$C:$C,UE$8+UE$9+1)="","",INDEX('Opinion Statement (DistHeat)'!$C:$C,UE$8+UE$9+1))</f>
        <v>Milestone Ref #</v>
      </c>
      <c r="UF12" s="169" t="str">
        <f>IF(INDEX('Opinion Statement (DistHeat)'!$D:$D,UF$8+UF$9+1)="","",INDEX('Opinion Statement (DistHeat)'!$D:$D,UF$8+UF$9+1))</f>
        <v>Comments</v>
      </c>
      <c r="UG12" s="169" t="str">
        <f>IF(INDEX('Opinion Statement (DistHeat)'!$C:$C,UG$8+UG$9+1)="","",INDEX('Opinion Statement (DistHeat)'!$C:$C,UG$8+UG$9+1))</f>
        <v>Milestone Ref #</v>
      </c>
      <c r="UH12" s="169" t="str">
        <f>IF(INDEX('Opinion Statement (DistHeat)'!$D:$D,UH$8+UH$9+1)="","",INDEX('Opinion Statement (DistHeat)'!$D:$D,UH$8+UH$9+1))</f>
        <v>Comments</v>
      </c>
      <c r="UI12" s="169" t="str">
        <f>IF(INDEX('Opinion Statement (DistHeat)'!$C:$C,UI$8+UI$9+1)="","",INDEX('Opinion Statement (DistHeat)'!$C:$C,UI$8+UI$9+1))</f>
        <v>Milestone Ref #</v>
      </c>
      <c r="UJ12" s="169" t="str">
        <f>IF(INDEX('Opinion Statement (DistHeat)'!$D:$D,UJ$8+UJ$9+1)="","",INDEX('Opinion Statement (DistHeat)'!$D:$D,UJ$8+UJ$9+1))</f>
        <v>Comments</v>
      </c>
      <c r="UK12" s="169" t="str">
        <f>IF(INDEX('Opinion Statement (DistHeat)'!$C:$C,UK$8+UK$9+1)="","",INDEX('Opinion Statement (DistHeat)'!$C:$C,UK$8+UK$9+1))</f>
        <v>Milestone Ref #</v>
      </c>
      <c r="UL12" s="354" t="str">
        <f>IF(INDEX('Opinion Statement (DistHeat)'!$D:$D,UL$8+UL$9+1)="","",INDEX('Opinion Statement (DistHeat)'!$D:$D,UL$8+UL$9+1))</f>
        <v>Comments</v>
      </c>
      <c r="UM12" s="763"/>
      <c r="UN12" s="763"/>
      <c r="UO12" s="763"/>
      <c r="UP12" s="763"/>
      <c r="UQ12" s="763"/>
      <c r="UR12" s="763"/>
      <c r="US12" s="359"/>
      <c r="UT12" s="359"/>
      <c r="UU12" s="359"/>
      <c r="UV12" s="359"/>
      <c r="UW12" s="359"/>
      <c r="UX12" s="359"/>
      <c r="UY12" s="359"/>
      <c r="UZ12" s="359"/>
      <c r="VA12" s="359"/>
      <c r="VB12" s="359"/>
      <c r="VC12" s="359"/>
      <c r="VD12" s="359"/>
      <c r="VE12" s="359"/>
      <c r="VF12" s="359"/>
      <c r="VG12" s="359"/>
      <c r="VH12" s="332"/>
      <c r="VI12" s="347" t="str">
        <f>IF(INDEX('Opinion Statement (DistHeat)'!$C:$C,VI$8)="","",INDEX('Opinion Statement (DistHeat)'!$C:$C,VI$8))</f>
        <v>If no, has risk of misstatement/non-conformity been assessed by the verifier?</v>
      </c>
      <c r="VJ12" s="332"/>
      <c r="VK12" s="347" t="str">
        <f>IF(INDEX('Opinion Statement (DistHeat)'!$C:$C,VK$8)="","",INDEX('Opinion Statement (DistHeat)'!$C:$C,VK$8))</f>
        <v>If no, has risk of misstatement/non-conformity been assessed by the verifier?</v>
      </c>
      <c r="VL12" s="332"/>
      <c r="VM12" s="347" t="str">
        <f>IF(INDEX('Opinion Statement (DistHeat)'!$C:$C,VM$8)="","",INDEX('Opinion Statement (DistHeat)'!$C:$C,VM$8))</f>
        <v>If no, please provide a justification below:</v>
      </c>
      <c r="VN12" s="359"/>
      <c r="VO12" s="359"/>
      <c r="VP12" s="332"/>
      <c r="VQ12" s="347" t="str">
        <f>IF(INDEX('Opinion Statement (DistHeat)'!$C:$C,VQ$8)="","",INDEX('Opinion Statement (DistHeat)'!$C:$C,VQ$8))</f>
        <v>If yes, please briefly explain below and complete Annex 1B:</v>
      </c>
      <c r="VR12" s="359"/>
      <c r="VS12" s="332"/>
      <c r="VT12" s="347" t="str">
        <f>IF(INDEX('Opinion Statement (DistHeat)'!$C:$C,VT$8)="","",INDEX('Opinion Statement (DistHeat)'!$C:$C,VT$8))</f>
        <v>If no, please provide a justification below:</v>
      </c>
      <c r="VU12" s="332"/>
      <c r="VV12" s="347" t="str">
        <f>IF(INDEX('Opinion Statement (DistHeat)'!$C:$C,VV$8)="","",INDEX('Opinion Statement (DistHeat)'!$C:$C,VV$8))</f>
        <v>If no, please provide a justification below:</v>
      </c>
      <c r="VW12" s="332"/>
      <c r="VX12" s="347" t="str">
        <f>IF(INDEX('Opinion Statement (DistHeat)'!$C:$C,VX$8)="","",INDEX('Opinion Statement (DistHeat)'!$C:$C,VX$8))</f>
        <v>If no, please briefly explain below:</v>
      </c>
      <c r="VY12" s="332"/>
      <c r="VZ12" s="347" t="str">
        <f>IF(INDEX('Opinion Statement (DistHeat)'!$C:$C,VZ$8)="","",INDEX('Opinion Statement (DistHeat)'!$C:$C,VZ$8))</f>
        <v>If no, please briefly explain below:</v>
      </c>
      <c r="WA12" s="332"/>
      <c r="WB12" s="347" t="str">
        <f>IF(INDEX('Opinion Statement (DistHeat)'!$C:$C,WB$8)="","",INDEX('Opinion Statement (DistHeat)'!$C:$C,WB$8))</f>
        <v>If no, please briefly explain below:</v>
      </c>
      <c r="WC12" s="184" t="s">
        <v>297</v>
      </c>
      <c r="WD12" s="183" t="str">
        <f>'Annex 1 - Findings'!$E$31</f>
        <v>Material?</v>
      </c>
      <c r="WE12" s="184" t="s">
        <v>297</v>
      </c>
      <c r="WF12" s="183" t="str">
        <f>'Annex 1 - Findings'!$E$31</f>
        <v>Material?</v>
      </c>
      <c r="WG12" s="184" t="s">
        <v>297</v>
      </c>
      <c r="WH12" s="183" t="str">
        <f>'Annex 1 - Findings'!$E$18</f>
        <v>Material?</v>
      </c>
      <c r="WI12" s="184" t="s">
        <v>297</v>
      </c>
      <c r="WJ12" s="184" t="s">
        <v>297</v>
      </c>
      <c r="WK12" s="183" t="str">
        <f>'Annex 1 - Findings'!$E$18</f>
        <v>Material?</v>
      </c>
      <c r="WL12" s="359"/>
      <c r="WM12" s="359"/>
      <c r="WN12" s="109">
        <v>1</v>
      </c>
      <c r="WO12" s="109">
        <v>2</v>
      </c>
      <c r="WP12" s="109">
        <v>3</v>
      </c>
      <c r="WQ12" s="109">
        <v>4</v>
      </c>
      <c r="WR12" s="109">
        <v>5</v>
      </c>
      <c r="WS12" s="109">
        <v>6</v>
      </c>
      <c r="WT12" s="109">
        <v>7</v>
      </c>
      <c r="WU12" s="109">
        <v>8</v>
      </c>
      <c r="WV12" s="109">
        <v>9</v>
      </c>
      <c r="WW12" s="109">
        <v>10</v>
      </c>
      <c r="WX12" s="359"/>
      <c r="WY12" s="169"/>
      <c r="WZ12" s="169"/>
      <c r="XA12" s="169"/>
      <c r="XB12" s="169"/>
      <c r="XC12" s="169"/>
      <c r="XD12" s="359"/>
      <c r="XE12" s="359"/>
      <c r="XF12" s="359"/>
      <c r="XG12" s="359"/>
      <c r="XH12" s="359"/>
      <c r="XI12" s="359"/>
      <c r="XJ12" s="359"/>
      <c r="XK12" s="359"/>
      <c r="XL12" s="359"/>
      <c r="XM12" s="359"/>
      <c r="XN12" s="359"/>
      <c r="XO12" s="359"/>
      <c r="XP12" s="359"/>
      <c r="XQ12" s="360"/>
    </row>
    <row r="13" spans="1:730" s="195" customFormat="1" ht="13.8" thickBot="1" x14ac:dyDescent="0.3">
      <c r="A13" s="349"/>
      <c r="B13" s="188" t="str">
        <f>IF(INDEX('Opinion Statement (DistHeat)'!$B:$B,B$1)="","",INDEX('Opinion Statement (DistHeat)'!$B:$B,B$1))</f>
        <v/>
      </c>
      <c r="C13" s="188" t="str">
        <f>IF(INDEX('Opinion Statement (DistHeat)'!$B:$B,C$8)="","",INDEX('Opinion Statement (DistHeat)'!$B:$B,C$8))</f>
        <v/>
      </c>
      <c r="D13" s="188" t="str">
        <f>IF(INDEX('Opinion Statement (DistHeat)'!$B:$B,D$1)="","",INDEX('Opinion Statement (DistHeat)'!$B:$B,D$1))</f>
        <v/>
      </c>
      <c r="E13" s="188" t="str">
        <f>IF(INDEX('Opinion Statement (DistHeat)'!$B:$B,E$1)="","",INDEX('Opinion Statement (DistHeat)'!$B:$B,E$1))</f>
        <v/>
      </c>
      <c r="F13" s="189" t="str">
        <f>IF(INDEX('Opinion Statement (DistHeat)'!$B:$B,F$8)="","",INDEX('Opinion Statement (DistHeat)'!$B:$B,F$8))</f>
        <v/>
      </c>
      <c r="G13" s="188" t="str">
        <f>IF(INDEX('Opinion Statement (DistHeat)'!$B:$B,G$1)="","",INDEX('Opinion Statement (DistHeat)'!$B:$B,G$1))</f>
        <v/>
      </c>
      <c r="H13" s="190" t="str">
        <f>IF(INDEX('Opinion Statement (DistHeat)'!$B:$B,H$8)="","",INDEX('Opinion Statement (DistHeat)'!$B:$B,H$8))</f>
        <v/>
      </c>
      <c r="I13" s="283" t="str">
        <f>IF(INDEX('Opinion Statement (DistHeat)'!$B:$B,I$8+I$9)="","",INDEX('Opinion Statement (DistHeat)'!$B:$B,I$8+I$9))</f>
        <v/>
      </c>
      <c r="J13" s="284" t="str">
        <f>IF(INDEX('Opinion Statement (DistHeat)'!$C:$C,J$8+J$9)="","",INDEX('Opinion Statement (DistHeat)'!$C:$C,J$8+J$9))</f>
        <v/>
      </c>
      <c r="K13" s="284" t="str">
        <f>IF(INDEX('Opinion Statement (DistHeat)'!$D:$D,K$8+K$9)="","",INDEX('Opinion Statement (DistHeat)'!$D:$D,K$8+K$9))</f>
        <v/>
      </c>
      <c r="L13" s="284" t="str">
        <f>IF(INDEX('Opinion Statement (DistHeat)'!$E:$E,L$8+L$9)="","",INDEX('Opinion Statement (DistHeat)'!$E:$E,L$8+L$9))</f>
        <v>-- Select --</v>
      </c>
      <c r="M13" s="285" t="str">
        <f>IF(INDEX('Opinion Statement (DistHeat)'!$F:$F,M$8+M$9)="","",INDEX('Opinion Statement (DistHeat)'!$F:$F,M$8+M$9))</f>
        <v/>
      </c>
      <c r="N13" s="283" t="str">
        <f>IF(INDEX('Opinion Statement (DistHeat)'!$B:$B,N$8+N$9)="","",INDEX('Opinion Statement (DistHeat)'!$B:$B,N$8+N$9))</f>
        <v/>
      </c>
      <c r="O13" s="284" t="str">
        <f>IF(INDEX('Opinion Statement (DistHeat)'!$C:$C,O$8+O$9)="","",INDEX('Opinion Statement (DistHeat)'!$C:$C,O$8+O$9))</f>
        <v/>
      </c>
      <c r="P13" s="284" t="str">
        <f>IF(INDEX('Opinion Statement (DistHeat)'!$D:$D,P$8+P$9)="","",INDEX('Opinion Statement (DistHeat)'!$D:$D,P$8+P$9))</f>
        <v/>
      </c>
      <c r="Q13" s="284" t="str">
        <f>IF(INDEX('Opinion Statement (DistHeat)'!$E:$E,Q$8+Q$9)="","",INDEX('Opinion Statement (DistHeat)'!$E:$E,Q$8+Q$9))</f>
        <v>-- Select --</v>
      </c>
      <c r="R13" s="285" t="str">
        <f>IF(INDEX('Opinion Statement (DistHeat)'!$F:$F,R$8+R$9)="","",INDEX('Opinion Statement (DistHeat)'!$F:$F,R$8+R$9))</f>
        <v/>
      </c>
      <c r="S13" s="283" t="str">
        <f>IF(INDEX('Opinion Statement (DistHeat)'!$B:$B,S$8+S$9)="","",INDEX('Opinion Statement (DistHeat)'!$B:$B,S$8+S$9))</f>
        <v/>
      </c>
      <c r="T13" s="284" t="str">
        <f>IF(INDEX('Opinion Statement (DistHeat)'!$C:$C,T$8+T$9)="","",INDEX('Opinion Statement (DistHeat)'!$C:$C,T$8+T$9))</f>
        <v/>
      </c>
      <c r="U13" s="284" t="str">
        <f>IF(INDEX('Opinion Statement (DistHeat)'!$D:$D,U$8+U$9)="","",INDEX('Opinion Statement (DistHeat)'!$D:$D,U$8+U$9))</f>
        <v/>
      </c>
      <c r="V13" s="284" t="str">
        <f>IF(INDEX('Opinion Statement (DistHeat)'!$E:$E,V$8+V$9)="","",INDEX('Opinion Statement (DistHeat)'!$E:$E,V$8+V$9))</f>
        <v>-- Select --</v>
      </c>
      <c r="W13" s="285" t="str">
        <f>IF(INDEX('Opinion Statement (DistHeat)'!$F:$F,W$8+W$9)="","",INDEX('Opinion Statement (DistHeat)'!$F:$F,W$8+W$9))</f>
        <v/>
      </c>
      <c r="X13" s="283" t="str">
        <f>IF(INDEX('Opinion Statement (DistHeat)'!$B:$B,X$8+X$9)="","",INDEX('Opinion Statement (DistHeat)'!$B:$B,X$8+X$9))</f>
        <v/>
      </c>
      <c r="Y13" s="284" t="str">
        <f>IF(INDEX('Opinion Statement (DistHeat)'!$C:$C,Y$8+Y$9)="","",INDEX('Opinion Statement (DistHeat)'!$C:$C,Y$8+Y$9))</f>
        <v/>
      </c>
      <c r="Z13" s="284" t="str">
        <f>IF(INDEX('Opinion Statement (DistHeat)'!$D:$D,Z$8+Z$9)="","",INDEX('Opinion Statement (DistHeat)'!$D:$D,Z$8+Z$9))</f>
        <v/>
      </c>
      <c r="AA13" s="284" t="str">
        <f>IF(INDEX('Opinion Statement (DistHeat)'!$E:$E,AA$8+AA$9)="","",INDEX('Opinion Statement (DistHeat)'!$E:$E,AA$8+AA$9))</f>
        <v>-- Select --</v>
      </c>
      <c r="AB13" s="285" t="str">
        <f>IF(INDEX('Opinion Statement (DistHeat)'!$F:$F,AB$8+AB$9)="","",INDEX('Opinion Statement (DistHeat)'!$F:$F,AB$8+AB$9))</f>
        <v/>
      </c>
      <c r="AC13" s="283" t="str">
        <f>IF(INDEX('Opinion Statement (DistHeat)'!$B:$B,AC$8+AC$9)="","",INDEX('Opinion Statement (DistHeat)'!$B:$B,AC$8+AC$9))</f>
        <v/>
      </c>
      <c r="AD13" s="284" t="str">
        <f>IF(INDEX('Opinion Statement (DistHeat)'!$C:$C,AD$8+AD$9)="","",INDEX('Opinion Statement (DistHeat)'!$C:$C,AD$8+AD$9))</f>
        <v/>
      </c>
      <c r="AE13" s="284" t="str">
        <f>IF(INDEX('Opinion Statement (DistHeat)'!$D:$D,AE$8+AE$9)="","",INDEX('Opinion Statement (DistHeat)'!$D:$D,AE$8+AE$9))</f>
        <v/>
      </c>
      <c r="AF13" s="284" t="str">
        <f>IF(INDEX('Opinion Statement (DistHeat)'!$E:$E,AF$8+AF$9)="","",INDEX('Opinion Statement (DistHeat)'!$E:$E,AF$8+AF$9))</f>
        <v>-- Select --</v>
      </c>
      <c r="AG13" s="285" t="str">
        <f>IF(INDEX('Opinion Statement (DistHeat)'!$F:$F,AG$8+AG$9)="","",INDEX('Opinion Statement (DistHeat)'!$F:$F,AG$8+AG$9))</f>
        <v/>
      </c>
      <c r="AH13" s="283" t="str">
        <f>IF(INDEX('Opinion Statement (DistHeat)'!$B:$B,AH$8+AH$9)="","",INDEX('Opinion Statement (DistHeat)'!$B:$B,AH$8+AH$9))</f>
        <v/>
      </c>
      <c r="AI13" s="284" t="str">
        <f>IF(INDEX('Opinion Statement (DistHeat)'!$C:$C,AI$8+AI$9)="","",INDEX('Opinion Statement (DistHeat)'!$C:$C,AI$8+AI$9))</f>
        <v/>
      </c>
      <c r="AJ13" s="284" t="str">
        <f>IF(INDEX('Opinion Statement (DistHeat)'!$D:$D,AJ$8+AJ$9)="","",INDEX('Opinion Statement (DistHeat)'!$D:$D,AJ$8+AJ$9))</f>
        <v/>
      </c>
      <c r="AK13" s="284" t="str">
        <f>IF(INDEX('Opinion Statement (DistHeat)'!$E:$E,AK$8+AK$9)="","",INDEX('Opinion Statement (DistHeat)'!$E:$E,AK$8+AK$9))</f>
        <v>-- Select --</v>
      </c>
      <c r="AL13" s="285" t="str">
        <f>IF(INDEX('Opinion Statement (DistHeat)'!$F:$F,AL$8+AL$9)="","",INDEX('Opinion Statement (DistHeat)'!$F:$F,AL$8+AL$9))</f>
        <v/>
      </c>
      <c r="AM13" s="283" t="str">
        <f>IF(INDEX('Opinion Statement (DistHeat)'!$B:$B,AM$8+AM$9)="","",INDEX('Opinion Statement (DistHeat)'!$B:$B,AM$8+AM$9))</f>
        <v/>
      </c>
      <c r="AN13" s="284" t="str">
        <f>IF(INDEX('Opinion Statement (DistHeat)'!$C:$C,AN$8+AN$9)="","",INDEX('Opinion Statement (DistHeat)'!$C:$C,AN$8+AN$9))</f>
        <v/>
      </c>
      <c r="AO13" s="284" t="str">
        <f>IF(INDEX('Opinion Statement (DistHeat)'!$D:$D,AO$8+AO$9)="","",INDEX('Opinion Statement (DistHeat)'!$D:$D,AO$8+AO$9))</f>
        <v/>
      </c>
      <c r="AP13" s="284" t="str">
        <f>IF(INDEX('Opinion Statement (DistHeat)'!$E:$E,AP$8+AP$9)="","",INDEX('Opinion Statement (DistHeat)'!$E:$E,AP$8+AP$9))</f>
        <v>-- Select --</v>
      </c>
      <c r="AQ13" s="285" t="str">
        <f>IF(INDEX('Opinion Statement (DistHeat)'!$F:$F,AQ$8+AQ$9)="","",INDEX('Opinion Statement (DistHeat)'!$F:$F,AQ$8+AQ$9))</f>
        <v/>
      </c>
      <c r="AR13" s="283" t="str">
        <f>IF(INDEX('Opinion Statement (DistHeat)'!$B:$B,AR$8+AR$9)="","",INDEX('Opinion Statement (DistHeat)'!$B:$B,AR$8+AR$9))</f>
        <v/>
      </c>
      <c r="AS13" s="284" t="str">
        <f>IF(INDEX('Opinion Statement (DistHeat)'!$C:$C,AS$8+AS$9)="","",INDEX('Opinion Statement (DistHeat)'!$C:$C,AS$8+AS$9))</f>
        <v/>
      </c>
      <c r="AT13" s="284" t="str">
        <f>IF(INDEX('Opinion Statement (DistHeat)'!$D:$D,AT$8+AT$9)="","",INDEX('Opinion Statement (DistHeat)'!$D:$D,AT$8+AT$9))</f>
        <v/>
      </c>
      <c r="AU13" s="284" t="str">
        <f>IF(INDEX('Opinion Statement (DistHeat)'!$E:$E,AU$8+AU$9)="","",INDEX('Opinion Statement (DistHeat)'!$E:$E,AU$8+AU$9))</f>
        <v>-- Select --</v>
      </c>
      <c r="AV13" s="285" t="str">
        <f>IF(INDEX('Opinion Statement (DistHeat)'!$F:$F,AV$8+AV$9)="","",INDEX('Opinion Statement (DistHeat)'!$F:$F,AV$8+AV$9))</f>
        <v/>
      </c>
      <c r="AW13" s="283" t="str">
        <f>IF(INDEX('Opinion Statement (DistHeat)'!$B:$B,AW$8+AW$9)="","",INDEX('Opinion Statement (DistHeat)'!$B:$B,AW$8+AW$9))</f>
        <v/>
      </c>
      <c r="AX13" s="284" t="str">
        <f>IF(INDEX('Opinion Statement (DistHeat)'!$C:$C,AX$8+AX$9)="","",INDEX('Opinion Statement (DistHeat)'!$C:$C,AX$8+AX$9))</f>
        <v/>
      </c>
      <c r="AY13" s="284" t="str">
        <f>IF(INDEX('Opinion Statement (DistHeat)'!$D:$D,AY$8+AY$9)="","",INDEX('Opinion Statement (DistHeat)'!$D:$D,AY$8+AY$9))</f>
        <v/>
      </c>
      <c r="AZ13" s="284" t="str">
        <f>IF(INDEX('Opinion Statement (DistHeat)'!$E:$E,AZ$8+AZ$9)="","",INDEX('Opinion Statement (DistHeat)'!$E:$E,AZ$8+AZ$9))</f>
        <v>-- Select --</v>
      </c>
      <c r="BA13" s="285" t="str">
        <f>IF(INDEX('Opinion Statement (DistHeat)'!$F:$F,BA$8+BA$9)="","",INDEX('Opinion Statement (DistHeat)'!$F:$F,BA$8+BA$9))</f>
        <v/>
      </c>
      <c r="BB13" s="283" t="str">
        <f>IF(INDEX('Opinion Statement (DistHeat)'!$B:$B,BB$8+BB$9)="","",INDEX('Opinion Statement (DistHeat)'!$B:$B,BB$8+BB$9))</f>
        <v/>
      </c>
      <c r="BC13" s="284" t="str">
        <f>IF(INDEX('Opinion Statement (DistHeat)'!$C:$C,BC$8+BC$9)="","",INDEX('Opinion Statement (DistHeat)'!$C:$C,BC$8+BC$9))</f>
        <v/>
      </c>
      <c r="BD13" s="284" t="str">
        <f>IF(INDEX('Opinion Statement (DistHeat)'!$D:$D,BD$8+BD$9)="","",INDEX('Opinion Statement (DistHeat)'!$D:$D,BD$8+BD$9))</f>
        <v/>
      </c>
      <c r="BE13" s="284" t="str">
        <f>IF(INDEX('Opinion Statement (DistHeat)'!$E:$E,BE$8+BE$9)="","",INDEX('Opinion Statement (DistHeat)'!$E:$E,BE$8+BE$9))</f>
        <v>-- Select --</v>
      </c>
      <c r="BF13" s="285" t="str">
        <f>IF(INDEX('Opinion Statement (DistHeat)'!$F:$F,BF$8+BF$9)="","",INDEX('Opinion Statement (DistHeat)'!$F:$F,BF$8+BF$9))</f>
        <v/>
      </c>
      <c r="BG13" s="188" t="str">
        <f>IF(INDEX('Opinion Statement (DistHeat)'!$A:$A,BG$8+BG9)="","",INDEX('Opinion Statement (DistHeat)'!$A:$A,BG$8+BG9))</f>
        <v>Refinery products</v>
      </c>
      <c r="BH13" s="188" t="str">
        <f>IF(INDEX('Opinion Statement (DistHeat)'!$C:$C,BH$8+BH9)="","",INDEX('Opinion Statement (DistHeat)'!$C:$C,BH$8+BH9))</f>
        <v/>
      </c>
      <c r="BI13" s="188" t="str">
        <f>IF(INDEX('Opinion Statement (DistHeat)'!$E:$E,BI$8+BI9)="","",INDEX('Opinion Statement (DistHeat)'!$E:$E,BI$8+BI9))</f>
        <v>-- Select --</v>
      </c>
      <c r="BJ13" s="188" t="str">
        <f>IF(INDEX('Opinion Statement (DistHeat)'!$G:$G,BJ$8+BJ9)="","",INDEX('Opinion Statement (DistHeat)'!$G:$G,BJ$8+BJ9))</f>
        <v>-- Select --</v>
      </c>
      <c r="BK13" s="188" t="str">
        <f>IF(INDEX('Opinion Statement (DistHeat)'!$A:$A,BK$8+BK9)="","",INDEX('Opinion Statement (DistHeat)'!$A:$A,BK$8+BK9))</f>
        <v>Coke</v>
      </c>
      <c r="BL13" s="188" t="str">
        <f>IF(INDEX('Opinion Statement (DistHeat)'!$C:$C,BL$8+BL9)="","",INDEX('Opinion Statement (DistHeat)'!$C:$C,BL$8+BL9))</f>
        <v/>
      </c>
      <c r="BM13" s="188" t="str">
        <f>IF(INDEX('Opinion Statement (DistHeat)'!$E:$E,BM$8+BM9)="","",INDEX('Opinion Statement (DistHeat)'!$E:$E,BM$8+BM9))</f>
        <v>-- Select --</v>
      </c>
      <c r="BN13" s="188" t="str">
        <f>IF(INDEX('Opinion Statement (DistHeat)'!$G:$G,BN$8+BN9)="","",INDEX('Opinion Statement (DistHeat)'!$G:$G,BN$8+BN9))</f>
        <v>-- Select --</v>
      </c>
      <c r="BO13" s="188" t="str">
        <f>IF(INDEX('Opinion Statement (DistHeat)'!$A:$A,BO$8+BO9)="","",INDEX('Opinion Statement (DistHeat)'!$A:$A,BO$8+BO9))</f>
        <v>Agglomerated iron ore</v>
      </c>
      <c r="BP13" s="188" t="str">
        <f>IF(INDEX('Opinion Statement (DistHeat)'!$C:$C,BP$8+BP9)="","",INDEX('Opinion Statement (DistHeat)'!$C:$C,BP$8+BP9))</f>
        <v/>
      </c>
      <c r="BQ13" s="188" t="str">
        <f>IF(INDEX('Opinion Statement (DistHeat)'!$E:$E,BQ$8+BQ9)="","",INDEX('Opinion Statement (DistHeat)'!$E:$E,BQ$8+BQ9))</f>
        <v>-- Select --</v>
      </c>
      <c r="BR13" s="188" t="str">
        <f>IF(INDEX('Opinion Statement (DistHeat)'!$G:$G,BR$8+BR9)="","",INDEX('Opinion Statement (DistHeat)'!$G:$G,BR$8+BR9))</f>
        <v>-- Select --</v>
      </c>
      <c r="BS13" s="188" t="str">
        <f>IF(INDEX('Opinion Statement (DistHeat)'!$A:$A,BS$8+BS9)="","",INDEX('Opinion Statement (DistHeat)'!$A:$A,BS$8+BS9))</f>
        <v>Hot metal</v>
      </c>
      <c r="BT13" s="188" t="str">
        <f>IF(INDEX('Opinion Statement (DistHeat)'!$C:$C,BT$8+BT9)="","",INDEX('Opinion Statement (DistHeat)'!$C:$C,BT$8+BT9))</f>
        <v/>
      </c>
      <c r="BU13" s="188" t="str">
        <f>IF(INDEX('Opinion Statement (DistHeat)'!$E:$E,BU$8+BU9)="","",INDEX('Opinion Statement (DistHeat)'!$E:$E,BU$8+BU9))</f>
        <v>-- Select --</v>
      </c>
      <c r="BV13" s="188" t="str">
        <f>IF(INDEX('Opinion Statement (DistHeat)'!$G:$G,BV$8+BV9)="","",INDEX('Opinion Statement (DistHeat)'!$G:$G,BV$8+BV9))</f>
        <v>-- Select --</v>
      </c>
      <c r="BW13" s="188" t="str">
        <f>IF(INDEX('Opinion Statement (DistHeat)'!$A:$A,BW$8+BW9)="","",INDEX('Opinion Statement (DistHeat)'!$A:$A,BW$8+BW9))</f>
        <v>EAF carbon steel</v>
      </c>
      <c r="BX13" s="188" t="str">
        <f>IF(INDEX('Opinion Statement (DistHeat)'!$C:$C,BX$8+BX9)="","",INDEX('Opinion Statement (DistHeat)'!$C:$C,BX$8+BX9))</f>
        <v/>
      </c>
      <c r="BY13" s="188" t="str">
        <f>IF(INDEX('Opinion Statement (DistHeat)'!$E:$E,BY$8+BY9)="","",INDEX('Opinion Statement (DistHeat)'!$E:$E,BY$8+BY9))</f>
        <v>-- Select --</v>
      </c>
      <c r="BZ13" s="188" t="str">
        <f>IF(INDEX('Opinion Statement (DistHeat)'!$G:$G,BZ$8+BZ9)="","",INDEX('Opinion Statement (DistHeat)'!$G:$G,BZ$8+BZ9))</f>
        <v>-- Select --</v>
      </c>
      <c r="CA13" s="188" t="str">
        <f>IF(INDEX('Opinion Statement (DistHeat)'!$A:$A,CA$8+CA9)="","",INDEX('Opinion Statement (DistHeat)'!$A:$A,CA$8+CA9))</f>
        <v>EAF high alloy steel</v>
      </c>
      <c r="CB13" s="188" t="str">
        <f>IF(INDEX('Opinion Statement (DistHeat)'!$C:$C,CB$8+CB9)="","",INDEX('Opinion Statement (DistHeat)'!$C:$C,CB$8+CB9))</f>
        <v/>
      </c>
      <c r="CC13" s="188" t="str">
        <f>IF(INDEX('Opinion Statement (DistHeat)'!$E:$E,CC$8+CC9)="","",INDEX('Opinion Statement (DistHeat)'!$E:$E,CC$8+CC9))</f>
        <v>-- Select --</v>
      </c>
      <c r="CD13" s="188" t="str">
        <f>IF(INDEX('Opinion Statement (DistHeat)'!$G:$G,CD$8+CD9)="","",INDEX('Opinion Statement (DistHeat)'!$G:$G,CD$8+CD9))</f>
        <v>-- Select --</v>
      </c>
      <c r="CE13" s="188" t="str">
        <f>IF(INDEX('Opinion Statement (DistHeat)'!$A:$A,CE$8+CE9)="","",INDEX('Opinion Statement (DistHeat)'!$A:$A,CE$8+CE9))</f>
        <v>Iron casting</v>
      </c>
      <c r="CF13" s="188" t="str">
        <f>IF(INDEX('Opinion Statement (DistHeat)'!$C:$C,CF$8+CF9)="","",INDEX('Opinion Statement (DistHeat)'!$C:$C,CF$8+CF9))</f>
        <v/>
      </c>
      <c r="CG13" s="188" t="str">
        <f>IF(INDEX('Opinion Statement (DistHeat)'!$E:$E,CG$8+CG9)="","",INDEX('Opinion Statement (DistHeat)'!$E:$E,CG$8+CG9))</f>
        <v>-- Select --</v>
      </c>
      <c r="CH13" s="188" t="str">
        <f>IF(INDEX('Opinion Statement (DistHeat)'!$G:$G,CH$8+CH9)="","",INDEX('Opinion Statement (DistHeat)'!$G:$G,CH$8+CH9))</f>
        <v>-- Select --</v>
      </c>
      <c r="CI13" s="188" t="str">
        <f>IF(INDEX('Opinion Statement (DistHeat)'!$A:$A,CI$8+CI9)="","",INDEX('Opinion Statement (DistHeat)'!$A:$A,CI$8+CI9))</f>
        <v>Pre-bake anode</v>
      </c>
      <c r="CJ13" s="188" t="str">
        <f>IF(INDEX('Opinion Statement (DistHeat)'!$C:$C,CJ$8+CJ9)="","",INDEX('Opinion Statement (DistHeat)'!$C:$C,CJ$8+CJ9))</f>
        <v/>
      </c>
      <c r="CK13" s="188" t="str">
        <f>IF(INDEX('Opinion Statement (DistHeat)'!$E:$E,CK$8+CK9)="","",INDEX('Opinion Statement (DistHeat)'!$E:$E,CK$8+CK9))</f>
        <v>-- Select --</v>
      </c>
      <c r="CL13" s="188" t="str">
        <f>IF(INDEX('Opinion Statement (DistHeat)'!$G:$G,CL$8+CL9)="","",INDEX('Opinion Statement (DistHeat)'!$G:$G,CL$8+CL9))</f>
        <v>-- Select --</v>
      </c>
      <c r="CM13" s="188" t="str">
        <f>IF(INDEX('Opinion Statement (DistHeat)'!$A:$A,CM$8+CM9)="","",INDEX('Opinion Statement (DistHeat)'!$A:$A,CM$8+CM9))</f>
        <v>[Primary] Aluminium</v>
      </c>
      <c r="CN13" s="188" t="str">
        <f>IF(INDEX('Opinion Statement (DistHeat)'!$C:$C,CN$8+CN9)="","",INDEX('Opinion Statement (DistHeat)'!$C:$C,CN$8+CN9))</f>
        <v/>
      </c>
      <c r="CO13" s="188" t="str">
        <f>IF(INDEX('Opinion Statement (DistHeat)'!$E:$E,CO$8+CO9)="","",INDEX('Opinion Statement (DistHeat)'!$E:$E,CO$8+CO9))</f>
        <v>-- Select --</v>
      </c>
      <c r="CP13" s="188" t="str">
        <f>IF(INDEX('Opinion Statement (DistHeat)'!$G:$G,CP$8+CP9)="","",INDEX('Opinion Statement (DistHeat)'!$G:$G,CP$8+CP9))</f>
        <v>-- Select --</v>
      </c>
      <c r="CQ13" s="188" t="str">
        <f>IF(INDEX('Opinion Statement (DistHeat)'!$A:$A,CQ$8+CQ9)="","",INDEX('Opinion Statement (DistHeat)'!$A:$A,CQ$8+CQ9))</f>
        <v>Grey cement clinker</v>
      </c>
      <c r="CR13" s="188" t="str">
        <f>IF(INDEX('Opinion Statement (DistHeat)'!$C:$C,CR$8+CR9)="","",INDEX('Opinion Statement (DistHeat)'!$C:$C,CR$8+CR9))</f>
        <v/>
      </c>
      <c r="CS13" s="188" t="str">
        <f>IF(INDEX('Opinion Statement (DistHeat)'!$E:$E,CS$8+CS9)="","",INDEX('Opinion Statement (DistHeat)'!$E:$E,CS$8+CS9))</f>
        <v>-- Select --</v>
      </c>
      <c r="CT13" s="190" t="str">
        <f>IF(INDEX('Opinion Statement (DistHeat)'!$G:$G,CT$8+CT9)="","",INDEX('Opinion Statement (DistHeat)'!$G:$G,CT$8+CT9))</f>
        <v>-- Select --</v>
      </c>
      <c r="CU13" s="283" t="str">
        <f>IF(INDEX('Opinion Statement (DistHeat)'!$C:$C,CU$8+CU9+2)="","",INDEX('Opinion Statement (DistHeat)'!$C:$C,CU$8+CU9+2))</f>
        <v/>
      </c>
      <c r="CV13" s="284" t="str">
        <f>IF(INDEX('Opinion Statement (DistHeat)'!$D:$D,CV$8+CV9+2)="","",INDEX('Opinion Statement (DistHeat)'!$D:$D,CV$8+CV9+2))</f>
        <v/>
      </c>
      <c r="CW13" s="284" t="str">
        <f>IF(INDEX('Opinion Statement (DistHeat)'!$C:$C,CW$8+CW9+3)="","",INDEX('Opinion Statement (DistHeat)'!$C:$C,CW$8+CW9+3))</f>
        <v/>
      </c>
      <c r="CX13" s="284" t="str">
        <f>IF(INDEX('Opinion Statement (DistHeat)'!$D:$D,CX$8+CX9+3)="","",INDEX('Opinion Statement (DistHeat)'!$D:$D,CX$8+CX9+3))</f>
        <v/>
      </c>
      <c r="CY13" s="284" t="str">
        <f>IF(INDEX('Opinion Statement (DistHeat)'!$C:$C,CY$8+CY9+4)="","",INDEX('Opinion Statement (DistHeat)'!$C:$C,CY$8+CY9+4))</f>
        <v/>
      </c>
      <c r="CZ13" s="284" t="str">
        <f>IF(INDEX('Opinion Statement (DistHeat)'!$D:$D,CZ$8+CZ9+4)="","",INDEX('Opinion Statement (DistHeat)'!$D:$D,CZ$8+CZ9+4))</f>
        <v/>
      </c>
      <c r="DA13" s="284" t="str">
        <f>IF(INDEX('Opinion Statement (DistHeat)'!$C:$C,DA$8+DA9+5)="","",INDEX('Opinion Statement (DistHeat)'!$C:$C,DA$8+DA9+5))</f>
        <v/>
      </c>
      <c r="DB13" s="284" t="str">
        <f>IF(INDEX('Opinion Statement (DistHeat)'!$D:$D,DB$8+DB9+5)="","",INDEX('Opinion Statement (DistHeat)'!$D:$D,DB$8+DB9+5))</f>
        <v/>
      </c>
      <c r="DC13" s="284" t="str">
        <f>IF(INDEX('Opinion Statement (DistHeat)'!$C:$C,DC$8+DC9+6)="","",INDEX('Opinion Statement (DistHeat)'!$C:$C,DC$8+DC9+6))</f>
        <v/>
      </c>
      <c r="DD13" s="285" t="str">
        <f>IF(INDEX('Opinion Statement (DistHeat)'!$D:$D,DD$8+DD9+6)="","",INDEX('Opinion Statement (DistHeat)'!$D:$D,DD$8+DD9+6))</f>
        <v/>
      </c>
      <c r="DE13" s="188" t="str">
        <f>IF(INDEX('Opinion Statement (DistHeat)'!$A:$A,DE$8+DE9)="","",INDEX('Opinion Statement (DistHeat)'!$A:$A,DE$8+DE9))</f>
        <v>-- Select --</v>
      </c>
      <c r="DF13" s="188" t="str">
        <f>IF(INDEX('Opinion Statement (DistHeat)'!$C:$C,DF$8+DF9)="","",INDEX('Opinion Statement (DistHeat)'!$C:$C,DF$8+DF9))</f>
        <v/>
      </c>
      <c r="DG13" s="188" t="str">
        <f>IF(INDEX('Opinion Statement (DistHeat)'!$E:$E,DG$8+DG9)="","",INDEX('Opinion Statement (DistHeat)'!$E:$E,DG$8+DG9))</f>
        <v>-- Select --</v>
      </c>
      <c r="DH13" s="188" t="str">
        <f>IF(INDEX('Opinion Statement (DistHeat)'!$G:$G,DH$8+DH9)="","",INDEX('Opinion Statement (DistHeat)'!$G:$G,DH$8+DH9))</f>
        <v>-- Select --</v>
      </c>
      <c r="DI13" s="188" t="str">
        <f>IF(INDEX('Opinion Statement (DistHeat)'!$A:$A,DI$8+DI9)="","",INDEX('Opinion Statement (DistHeat)'!$A:$A,DI$8+DI9))</f>
        <v>-- Select --</v>
      </c>
      <c r="DJ13" s="188" t="str">
        <f>IF(INDEX('Opinion Statement (DistHeat)'!$C:$C,DJ$8+DJ9)="","",INDEX('Opinion Statement (DistHeat)'!$C:$C,DJ$8+DJ9))</f>
        <v/>
      </c>
      <c r="DK13" s="188" t="str">
        <f>IF(INDEX('Opinion Statement (DistHeat)'!$E:$E,DK$8+DK9)="","",INDEX('Opinion Statement (DistHeat)'!$E:$E,DK$8+DK9))</f>
        <v>-- Select --</v>
      </c>
      <c r="DL13" s="188" t="str">
        <f>IF(INDEX('Opinion Statement (DistHeat)'!$G:$G,DL$8+DL9)="","",INDEX('Opinion Statement (DistHeat)'!$G:$G,DL$8+DL9))</f>
        <v>-- Select --</v>
      </c>
      <c r="DM13" s="188" t="str">
        <f>IF(INDEX('Opinion Statement (DistHeat)'!$A:$A,DM$8+DM9)="","",INDEX('Opinion Statement (DistHeat)'!$A:$A,DM$8+DM9))</f>
        <v>-- Select --</v>
      </c>
      <c r="DN13" s="188" t="str">
        <f>IF(INDEX('Opinion Statement (DistHeat)'!$C:$C,DN$8+DN9)="","",INDEX('Opinion Statement (DistHeat)'!$C:$C,DN$8+DN9))</f>
        <v/>
      </c>
      <c r="DO13" s="188" t="str">
        <f>IF(INDEX('Opinion Statement (DistHeat)'!$E:$E,DO$8+DO9)="","",INDEX('Opinion Statement (DistHeat)'!$E:$E,DO$8+DO9))</f>
        <v>-- Select --</v>
      </c>
      <c r="DP13" s="188" t="str">
        <f>IF(INDEX('Opinion Statement (DistHeat)'!$G:$G,DP$8+DP9)="","",INDEX('Opinion Statement (DistHeat)'!$G:$G,DP$8+DP9))</f>
        <v>-- Select --</v>
      </c>
      <c r="DQ13" s="188" t="str">
        <f>IF(INDEX('Opinion Statement (DistHeat)'!$A:$A,DQ$8+DQ9)="","",INDEX('Opinion Statement (DistHeat)'!$A:$A,DQ$8+DQ9))</f>
        <v>-- Select --</v>
      </c>
      <c r="DR13" s="188" t="str">
        <f>IF(INDEX('Opinion Statement (DistHeat)'!$C:$C,DR$8+DR9)="","",INDEX('Opinion Statement (DistHeat)'!$C:$C,DR$8+DR9))</f>
        <v/>
      </c>
      <c r="DS13" s="188" t="str">
        <f>IF(INDEX('Opinion Statement (DistHeat)'!$E:$E,DS$8+DS9)="","",INDEX('Opinion Statement (DistHeat)'!$E:$E,DS$8+DS9))</f>
        <v>-- Select --</v>
      </c>
      <c r="DT13" s="188" t="str">
        <f>IF(INDEX('Opinion Statement (DistHeat)'!$G:$G,DT$8+DT9)="","",INDEX('Opinion Statement (DistHeat)'!$G:$G,DT$8+DT9))</f>
        <v>-- Select --</v>
      </c>
      <c r="DU13" s="188" t="str">
        <f>IF(INDEX('Opinion Statement (DistHeat)'!$A:$A,DU$8+DU9)="","",INDEX('Opinion Statement (DistHeat)'!$A:$A,DU$8+DU9))</f>
        <v>-- Select --</v>
      </c>
      <c r="DV13" s="188" t="str">
        <f>IF(INDEX('Opinion Statement (DistHeat)'!$C:$C,DV$8+DV9)="","",INDEX('Opinion Statement (DistHeat)'!$C:$C,DV$8+DV9))</f>
        <v/>
      </c>
      <c r="DW13" s="188" t="str">
        <f>IF(INDEX('Opinion Statement (DistHeat)'!$E:$E,DW$8+DW9)="","",INDEX('Opinion Statement (DistHeat)'!$E:$E,DW$8+DW9))</f>
        <v>-- Select --</v>
      </c>
      <c r="DX13" s="188" t="str">
        <f>IF(INDEX('Opinion Statement (DistHeat)'!$G:$G,DX$8+DX9)="","",INDEX('Opinion Statement (DistHeat)'!$G:$G,DX$8+DX9))</f>
        <v>-- Select --</v>
      </c>
      <c r="DY13" s="188" t="str">
        <f>IF(INDEX('Opinion Statement (DistHeat)'!$A:$A,DY$8+DY9)="","",INDEX('Opinion Statement (DistHeat)'!$A:$A,DY$8+DY9))</f>
        <v>-- Select --</v>
      </c>
      <c r="DZ13" s="188" t="str">
        <f>IF(INDEX('Opinion Statement (DistHeat)'!$C:$C,DZ$8+DZ9)="","",INDEX('Opinion Statement (DistHeat)'!$C:$C,DZ$8+DZ9))</f>
        <v/>
      </c>
      <c r="EA13" s="188" t="str">
        <f>IF(INDEX('Opinion Statement (DistHeat)'!$E:$E,EA$8+EA9)="","",INDEX('Opinion Statement (DistHeat)'!$E:$E,EA$8+EA9))</f>
        <v>-- Select --</v>
      </c>
      <c r="EB13" s="188" t="str">
        <f>IF(INDEX('Opinion Statement (DistHeat)'!$G:$G,EB$8+EB9)="","",INDEX('Opinion Statement (DistHeat)'!$G:$G,EB$8+EB9))</f>
        <v>-- Select --</v>
      </c>
      <c r="EC13" s="188" t="str">
        <f>IF(INDEX('Opinion Statement (DistHeat)'!$A:$A,EC$8+EC9)="","",INDEX('Opinion Statement (DistHeat)'!$A:$A,EC$8+EC9))</f>
        <v>-- Select --</v>
      </c>
      <c r="ED13" s="188" t="str">
        <f>IF(INDEX('Opinion Statement (DistHeat)'!$C:$C,ED$8+ED9)="","",INDEX('Opinion Statement (DistHeat)'!$C:$C,ED$8+ED9))</f>
        <v/>
      </c>
      <c r="EE13" s="188" t="str">
        <f>IF(INDEX('Opinion Statement (DistHeat)'!$E:$E,EE$8+EE9)="","",INDEX('Opinion Statement (DistHeat)'!$E:$E,EE$8+EE9))</f>
        <v>-- Select --</v>
      </c>
      <c r="EF13" s="188" t="str">
        <f>IF(INDEX('Opinion Statement (DistHeat)'!$G:$G,EF$8+EF9)="","",INDEX('Opinion Statement (DistHeat)'!$G:$G,EF$8+EF9))</f>
        <v>-- Select --</v>
      </c>
      <c r="EG13" s="188" t="str">
        <f>IF(INDEX('Opinion Statement (DistHeat)'!$A:$A,EG$8+EG9)="","",INDEX('Opinion Statement (DistHeat)'!$A:$A,EG$8+EG9))</f>
        <v>-- Select --</v>
      </c>
      <c r="EH13" s="188" t="str">
        <f>IF(INDEX('Opinion Statement (DistHeat)'!$C:$C,EH$8+EH9)="","",INDEX('Opinion Statement (DistHeat)'!$C:$C,EH$8+EH9))</f>
        <v/>
      </c>
      <c r="EI13" s="188" t="str">
        <f>IF(INDEX('Opinion Statement (DistHeat)'!$E:$E,EI$8+EI9)="","",INDEX('Opinion Statement (DistHeat)'!$E:$E,EI$8+EI9))</f>
        <v>-- Select --</v>
      </c>
      <c r="EJ13" s="188" t="str">
        <f>IF(INDEX('Opinion Statement (DistHeat)'!$G:$G,EJ$8+EJ9)="","",INDEX('Opinion Statement (DistHeat)'!$G:$G,EJ$8+EJ9))</f>
        <v>-- Select --</v>
      </c>
      <c r="EK13" s="188" t="str">
        <f>IF(INDEX('Opinion Statement (DistHeat)'!$A:$A,EK$8+EK9)="","",INDEX('Opinion Statement (DistHeat)'!$A:$A,EK$8+EK9))</f>
        <v>-- Select --</v>
      </c>
      <c r="EL13" s="188" t="str">
        <f>IF(INDEX('Opinion Statement (DistHeat)'!$C:$C,EL$8+EL9)="","",INDEX('Opinion Statement (DistHeat)'!$C:$C,EL$8+EL9))</f>
        <v/>
      </c>
      <c r="EM13" s="188" t="str">
        <f>IF(INDEX('Opinion Statement (DistHeat)'!$E:$E,EM$8+EM9)="","",INDEX('Opinion Statement (DistHeat)'!$E:$E,EM$8+EM9))</f>
        <v>-- Select --</v>
      </c>
      <c r="EN13" s="188" t="str">
        <f>IF(INDEX('Opinion Statement (DistHeat)'!$G:$G,EN$8+EN9)="","",INDEX('Opinion Statement (DistHeat)'!$G:$G,EN$8+EN9))</f>
        <v>-- Select --</v>
      </c>
      <c r="EO13" s="188" t="str">
        <f>IF(INDEX('Opinion Statement (DistHeat)'!$A:$A,EO$8+EO9)="","",INDEX('Opinion Statement (DistHeat)'!$A:$A,EO$8+EO9))</f>
        <v>-- Select --</v>
      </c>
      <c r="EP13" s="188" t="str">
        <f>IF(INDEX('Opinion Statement (DistHeat)'!$C:$C,EP$8+EP9)="","",INDEX('Opinion Statement (DistHeat)'!$C:$C,EP$8+EP9))</f>
        <v/>
      </c>
      <c r="EQ13" s="188" t="str">
        <f>IF(INDEX('Opinion Statement (DistHeat)'!$E:$E,EQ$8+EQ9)="","",INDEX('Opinion Statement (DistHeat)'!$E:$E,EQ$8+EQ9))</f>
        <v>-- Select --</v>
      </c>
      <c r="ER13" s="188" t="str">
        <f>IF(INDEX('Opinion Statement (DistHeat)'!$G:$G,ER$8+ER9)="","",INDEX('Opinion Statement (DistHeat)'!$G:$G,ER$8+ER9))</f>
        <v>-- Select --</v>
      </c>
      <c r="ES13" s="283" t="str">
        <f>IF(INDEX('Opinion Statement (DistHeat)'!$C:$C,ES$8+ES9+2)="","",INDEX('Opinion Statement (DistHeat)'!$C:$C,ES$8+ES9+2))</f>
        <v/>
      </c>
      <c r="ET13" s="284" t="str">
        <f>IF(INDEX('Opinion Statement (DistHeat)'!$D:$D,ET$8+ET9+2)="","",INDEX('Opinion Statement (DistHeat)'!$D:$D,ET$8+ET9+2))</f>
        <v/>
      </c>
      <c r="EU13" s="284" t="str">
        <f>IF(INDEX('Opinion Statement (DistHeat)'!$C:$C,EU$8+EU9+3)="","",INDEX('Opinion Statement (DistHeat)'!$C:$C,EU$8+EU9+3))</f>
        <v/>
      </c>
      <c r="EV13" s="284" t="str">
        <f>IF(INDEX('Opinion Statement (DistHeat)'!$D:$D,EV$8+EV9+3)="","",INDEX('Opinion Statement (DistHeat)'!$D:$D,EV$8+EV9+3))</f>
        <v/>
      </c>
      <c r="EW13" s="284" t="str">
        <f>IF(INDEX('Opinion Statement (DistHeat)'!$C:$C,EW$8+EW9+4)="","",INDEX('Opinion Statement (DistHeat)'!$C:$C,EW$8+EW9+4))</f>
        <v/>
      </c>
      <c r="EX13" s="284" t="str">
        <f>IF(INDEX('Opinion Statement (DistHeat)'!$D:$D,EX$8+EX9+4)="","",INDEX('Opinion Statement (DistHeat)'!$D:$D,EX$8+EX9+4))</f>
        <v/>
      </c>
      <c r="EY13" s="284" t="str">
        <f>IF(INDEX('Opinion Statement (DistHeat)'!$C:$C,EY$8+EY9+5)="","",INDEX('Opinion Statement (DistHeat)'!$C:$C,EY$8+EY9+5))</f>
        <v/>
      </c>
      <c r="EZ13" s="284" t="str">
        <f>IF(INDEX('Opinion Statement (DistHeat)'!$D:$D,EZ$8+EZ9+5)="","",INDEX('Opinion Statement (DistHeat)'!$D:$D,EZ$8+EZ9+5))</f>
        <v/>
      </c>
      <c r="FA13" s="284" t="str">
        <f>IF(INDEX('Opinion Statement (DistHeat)'!$C:$C,FA$8+FA9+6)="","",INDEX('Opinion Statement (DistHeat)'!$C:$C,FA$8+FA9+6))</f>
        <v/>
      </c>
      <c r="FB13" s="285" t="str">
        <f>IF(INDEX('Opinion Statement (DistHeat)'!$D:$D,FB$8+FB9+6)="","",INDEX('Opinion Statement (DistHeat)'!$D:$D,FB$8+FB9+6))</f>
        <v/>
      </c>
      <c r="FC13" s="188" t="str">
        <f>IF(INDEX('Opinion Statement (DistHeat)'!$A:$A,FC$8+FC9)="","",INDEX('Opinion Statement (DistHeat)'!$A:$A,FC$8+FC9))</f>
        <v>-- Select --</v>
      </c>
      <c r="FD13" s="188" t="str">
        <f>IF(INDEX('Opinion Statement (DistHeat)'!$C:$C,FD$8+FD9)="","",INDEX('Opinion Statement (DistHeat)'!$C:$C,FD$8+FD9))</f>
        <v/>
      </c>
      <c r="FE13" s="188" t="str">
        <f>IF(INDEX('Opinion Statement (DistHeat)'!$E:$E,FE$8+FE9)="","",INDEX('Opinion Statement (DistHeat)'!$E:$E,FE$8+FE9))</f>
        <v>-- Select --</v>
      </c>
      <c r="FF13" s="188" t="str">
        <f>IF(INDEX('Opinion Statement (DistHeat)'!$G:$G,FF$8+FF9)="","",INDEX('Opinion Statement (DistHeat)'!$G:$G,FF$8+FF9))</f>
        <v>-- Select --</v>
      </c>
      <c r="FG13" s="188" t="str">
        <f>IF(INDEX('Opinion Statement (DistHeat)'!$A:$A,FG$8+FG9)="","",INDEX('Opinion Statement (DistHeat)'!$A:$A,FG$8+FG9))</f>
        <v>-- Select --</v>
      </c>
      <c r="FH13" s="188" t="str">
        <f>IF(INDEX('Opinion Statement (DistHeat)'!$C:$C,FH$8+FH9)="","",INDEX('Opinion Statement (DistHeat)'!$C:$C,FH$8+FH9))</f>
        <v/>
      </c>
      <c r="FI13" s="188" t="str">
        <f>IF(INDEX('Opinion Statement (DistHeat)'!$E:$E,FI$8+FI9)="","",INDEX('Opinion Statement (DistHeat)'!$E:$E,FI$8+FI9))</f>
        <v>-- Select --</v>
      </c>
      <c r="FJ13" s="188" t="str">
        <f>IF(INDEX('Opinion Statement (DistHeat)'!$G:$G,FJ$8+FJ9)="","",INDEX('Opinion Statement (DistHeat)'!$G:$G,FJ$8+FJ9))</f>
        <v>-- Select --</v>
      </c>
      <c r="FK13" s="188" t="str">
        <f>IF(INDEX('Opinion Statement (DistHeat)'!$A:$A,FK$8+FK9)="","",INDEX('Opinion Statement (DistHeat)'!$A:$A,FK$8+FK9))</f>
        <v>-- Select --</v>
      </c>
      <c r="FL13" s="188" t="str">
        <f>IF(INDEX('Opinion Statement (DistHeat)'!$C:$C,FL$8+FL9)="","",INDEX('Opinion Statement (DistHeat)'!$C:$C,FL$8+FL9))</f>
        <v/>
      </c>
      <c r="FM13" s="188" t="str">
        <f>IF(INDEX('Opinion Statement (DistHeat)'!$E:$E,FM$8+FM9)="","",INDEX('Opinion Statement (DistHeat)'!$E:$E,FM$8+FM9))</f>
        <v>-- Select --</v>
      </c>
      <c r="FN13" s="188" t="str">
        <f>IF(INDEX('Opinion Statement (DistHeat)'!$G:$G,FN$8+FN9)="","",INDEX('Opinion Statement (DistHeat)'!$G:$G,FN$8+FN9))</f>
        <v>-- Select --</v>
      </c>
      <c r="FO13" s="188" t="str">
        <f>IF(INDEX('Opinion Statement (DistHeat)'!$A:$A,FO$8+FO9)="","",INDEX('Opinion Statement (DistHeat)'!$A:$A,FO$8+FO9))</f>
        <v>-- Select --</v>
      </c>
      <c r="FP13" s="188" t="str">
        <f>IF(INDEX('Opinion Statement (DistHeat)'!$C:$C,FP$8+FP9)="","",INDEX('Opinion Statement (DistHeat)'!$C:$C,FP$8+FP9))</f>
        <v/>
      </c>
      <c r="FQ13" s="188" t="str">
        <f>IF(INDEX('Opinion Statement (DistHeat)'!$E:$E,FQ$8+FQ9)="","",INDEX('Opinion Statement (DistHeat)'!$E:$E,FQ$8+FQ9))</f>
        <v>-- Select --</v>
      </c>
      <c r="FR13" s="188" t="str">
        <f>IF(INDEX('Opinion Statement (DistHeat)'!$G:$G,FR$8+FR9)="","",INDEX('Opinion Statement (DistHeat)'!$G:$G,FR$8+FR9))</f>
        <v>-- Select --</v>
      </c>
      <c r="FS13" s="188" t="str">
        <f>IF(INDEX('Opinion Statement (DistHeat)'!$A:$A,FS$8+FS9)="","",INDEX('Opinion Statement (DistHeat)'!$A:$A,FS$8+FS9))</f>
        <v>-- Select --</v>
      </c>
      <c r="FT13" s="188" t="str">
        <f>IF(INDEX('Opinion Statement (DistHeat)'!$C:$C,FT$8+FT9)="","",INDEX('Opinion Statement (DistHeat)'!$C:$C,FT$8+FT9))</f>
        <v/>
      </c>
      <c r="FU13" s="188" t="str">
        <f>IF(INDEX('Opinion Statement (DistHeat)'!$E:$E,FU$8+FU9)="","",INDEX('Opinion Statement (DistHeat)'!$E:$E,FU$8+FU9))</f>
        <v>-- Select --</v>
      </c>
      <c r="FV13" s="188" t="str">
        <f>IF(INDEX('Opinion Statement (DistHeat)'!$G:$G,FV$8+FV9)="","",INDEX('Opinion Statement (DistHeat)'!$G:$G,FV$8+FV9))</f>
        <v>-- Select --</v>
      </c>
      <c r="FW13" s="188" t="str">
        <f>IF(INDEX('Opinion Statement (DistHeat)'!$A:$A,FW$8+FW9)="","",INDEX('Opinion Statement (DistHeat)'!$A:$A,FW$8+FW9))</f>
        <v>-- Select --</v>
      </c>
      <c r="FX13" s="188" t="str">
        <f>IF(INDEX('Opinion Statement (DistHeat)'!$C:$C,FX$8+FX9)="","",INDEX('Opinion Statement (DistHeat)'!$C:$C,FX$8+FX9))</f>
        <v/>
      </c>
      <c r="FY13" s="188" t="str">
        <f>IF(INDEX('Opinion Statement (DistHeat)'!$E:$E,FY$8+FY9)="","",INDEX('Opinion Statement (DistHeat)'!$E:$E,FY$8+FY9))</f>
        <v>-- Select --</v>
      </c>
      <c r="FZ13" s="188" t="str">
        <f>IF(INDEX('Opinion Statement (DistHeat)'!$G:$G,FZ$8+FZ9)="","",INDEX('Opinion Statement (DistHeat)'!$G:$G,FZ$8+FZ9))</f>
        <v>-- Select --</v>
      </c>
      <c r="GA13" s="188" t="str">
        <f>IF(INDEX('Opinion Statement (DistHeat)'!$A:$A,GA$8+GA9)="","",INDEX('Opinion Statement (DistHeat)'!$A:$A,GA$8+GA9))</f>
        <v>-- Select --</v>
      </c>
      <c r="GB13" s="188" t="str">
        <f>IF(INDEX('Opinion Statement (DistHeat)'!$C:$C,GB$8+GB9)="","",INDEX('Opinion Statement (DistHeat)'!$C:$C,GB$8+GB9))</f>
        <v/>
      </c>
      <c r="GC13" s="188" t="str">
        <f>IF(INDEX('Opinion Statement (DistHeat)'!$E:$E,GC$8+GC9)="","",INDEX('Opinion Statement (DistHeat)'!$E:$E,GC$8+GC9))</f>
        <v>-- Select --</v>
      </c>
      <c r="GD13" s="188" t="str">
        <f>IF(INDEX('Opinion Statement (DistHeat)'!$G:$G,GD$8+GD9)="","",INDEX('Opinion Statement (DistHeat)'!$G:$G,GD$8+GD9))</f>
        <v>-- Select --</v>
      </c>
      <c r="GE13" s="188" t="str">
        <f>IF(INDEX('Opinion Statement (DistHeat)'!$A:$A,GE$8+GE9)="","",INDEX('Opinion Statement (DistHeat)'!$A:$A,GE$8+GE9))</f>
        <v>-- Select --</v>
      </c>
      <c r="GF13" s="188" t="str">
        <f>IF(INDEX('Opinion Statement (DistHeat)'!$C:$C,GF$8+GF9)="","",INDEX('Opinion Statement (DistHeat)'!$C:$C,GF$8+GF9))</f>
        <v/>
      </c>
      <c r="GG13" s="188" t="str">
        <f>IF(INDEX('Opinion Statement (DistHeat)'!$E:$E,GG$8+GG9)="","",INDEX('Opinion Statement (DistHeat)'!$E:$E,GG$8+GG9))</f>
        <v>-- Select --</v>
      </c>
      <c r="GH13" s="188" t="str">
        <f>IF(INDEX('Opinion Statement (DistHeat)'!$G:$G,GH$8+GH9)="","",INDEX('Opinion Statement (DistHeat)'!$G:$G,GH$8+GH9))</f>
        <v>-- Select --</v>
      </c>
      <c r="GI13" s="188" t="str">
        <f>IF(INDEX('Opinion Statement (DistHeat)'!$A:$A,GI$8+GI9)="","",INDEX('Opinion Statement (DistHeat)'!$A:$A,GI$8+GI9))</f>
        <v>-- Select --</v>
      </c>
      <c r="GJ13" s="188" t="str">
        <f>IF(INDEX('Opinion Statement (DistHeat)'!$C:$C,GJ$8+GJ9)="","",INDEX('Opinion Statement (DistHeat)'!$C:$C,GJ$8+GJ9))</f>
        <v/>
      </c>
      <c r="GK13" s="188" t="str">
        <f>IF(INDEX('Opinion Statement (DistHeat)'!$E:$E,GK$8+GK9)="","",INDEX('Opinion Statement (DistHeat)'!$E:$E,GK$8+GK9))</f>
        <v>-- Select --</v>
      </c>
      <c r="GL13" s="188" t="str">
        <f>IF(INDEX('Opinion Statement (DistHeat)'!$G:$G,GL$8+GL9)="","",INDEX('Opinion Statement (DistHeat)'!$G:$G,GL$8+GL9))</f>
        <v>-- Select --</v>
      </c>
      <c r="GM13" s="188" t="str">
        <f>IF(INDEX('Opinion Statement (DistHeat)'!$A:$A,GM$8+GM9)="","",INDEX('Opinion Statement (DistHeat)'!$A:$A,GM$8+GM9))</f>
        <v>-- Select --</v>
      </c>
      <c r="GN13" s="188" t="str">
        <f>IF(INDEX('Opinion Statement (DistHeat)'!$C:$C,GN$8+GN9)="","",INDEX('Opinion Statement (DistHeat)'!$C:$C,GN$8+GN9))</f>
        <v/>
      </c>
      <c r="GO13" s="188" t="str">
        <f>IF(INDEX('Opinion Statement (DistHeat)'!$E:$E,GO$8+GO9)="","",INDEX('Opinion Statement (DistHeat)'!$E:$E,GO$8+GO9))</f>
        <v>-- Select --</v>
      </c>
      <c r="GP13" s="188" t="str">
        <f>IF(INDEX('Opinion Statement (DistHeat)'!$G:$G,GP$8+GP9)="","",INDEX('Opinion Statement (DistHeat)'!$G:$G,GP$8+GP9))</f>
        <v>-- Select --</v>
      </c>
      <c r="GQ13" s="283" t="str">
        <f>IF(INDEX('Opinion Statement (DistHeat)'!$C:$C,GQ$8+GQ9+2)="","",INDEX('Opinion Statement (DistHeat)'!$C:$C,GQ$8+GQ9+2))</f>
        <v/>
      </c>
      <c r="GR13" s="284" t="str">
        <f>IF(INDEX('Opinion Statement (DistHeat)'!$D:$D,GR$8+GR9+2)="","",INDEX('Opinion Statement (DistHeat)'!$D:$D,GR$8+GR9+2))</f>
        <v/>
      </c>
      <c r="GS13" s="284" t="str">
        <f>IF(INDEX('Opinion Statement (DistHeat)'!$C:$C,GS$8+GS9+3)="","",INDEX('Opinion Statement (DistHeat)'!$C:$C,GS$8+GS9+3))</f>
        <v/>
      </c>
      <c r="GT13" s="284" t="str">
        <f>IF(INDEX('Opinion Statement (DistHeat)'!$D:$D,GT$8+GT9+3)="","",INDEX('Opinion Statement (DistHeat)'!$D:$D,GT$8+GT9+3))</f>
        <v/>
      </c>
      <c r="GU13" s="284" t="str">
        <f>IF(INDEX('Opinion Statement (DistHeat)'!$C:$C,GU$8+GU9+4)="","",INDEX('Opinion Statement (DistHeat)'!$C:$C,GU$8+GU9+4))</f>
        <v/>
      </c>
      <c r="GV13" s="284" t="str">
        <f>IF(INDEX('Opinion Statement (DistHeat)'!$D:$D,GV$8+GV9+4)="","",INDEX('Opinion Statement (DistHeat)'!$D:$D,GV$8+GV9+4))</f>
        <v/>
      </c>
      <c r="GW13" s="284" t="str">
        <f>IF(INDEX('Opinion Statement (DistHeat)'!$C:$C,GW$8+GW9+5)="","",INDEX('Opinion Statement (DistHeat)'!$C:$C,GW$8+GW9+5))</f>
        <v/>
      </c>
      <c r="GX13" s="284" t="str">
        <f>IF(INDEX('Opinion Statement (DistHeat)'!$D:$D,GX$8+GX9+5)="","",INDEX('Opinion Statement (DistHeat)'!$D:$D,GX$8+GX9+5))</f>
        <v/>
      </c>
      <c r="GY13" s="284" t="str">
        <f>IF(INDEX('Opinion Statement (DistHeat)'!$C:$C,GY$8+GY9+6)="","",INDEX('Opinion Statement (DistHeat)'!$C:$C,GY$8+GY9+6))</f>
        <v/>
      </c>
      <c r="GZ13" s="285" t="str">
        <f>IF(INDEX('Opinion Statement (DistHeat)'!$D:$D,GZ$8+GZ9+6)="","",INDEX('Opinion Statement (DistHeat)'!$D:$D,GZ$8+GZ9+6))</f>
        <v/>
      </c>
      <c r="HA13" s="188" t="str">
        <f>IF(INDEX('Opinion Statement (DistHeat)'!$A:$A,HA$8+HA9)="","",INDEX('Opinion Statement (DistHeat)'!$A:$A,HA$8+HA9))</f>
        <v>-- Select --</v>
      </c>
      <c r="HB13" s="188" t="str">
        <f>IF(INDEX('Opinion Statement (DistHeat)'!$C:$C,HB$8+HB9)="","",INDEX('Opinion Statement (DistHeat)'!$C:$C,HB$8+HB9))</f>
        <v/>
      </c>
      <c r="HC13" s="188" t="str">
        <f>IF(INDEX('Opinion Statement (DistHeat)'!$E:$E,HC$8+HC9)="","",INDEX('Opinion Statement (DistHeat)'!$E:$E,HC$8+HC9))</f>
        <v>-- Select --</v>
      </c>
      <c r="HD13" s="188" t="str">
        <f>IF(INDEX('Opinion Statement (DistHeat)'!$G:$G,HD$8+HD9)="","",INDEX('Opinion Statement (DistHeat)'!$G:$G,HD$8+HD9))</f>
        <v>-- Select --</v>
      </c>
      <c r="HE13" s="188" t="str">
        <f>IF(INDEX('Opinion Statement (DistHeat)'!$A:$A,HE$8+HE9)="","",INDEX('Opinion Statement (DistHeat)'!$A:$A,HE$8+HE9))</f>
        <v>-- Select --</v>
      </c>
      <c r="HF13" s="188" t="str">
        <f>IF(INDEX('Opinion Statement (DistHeat)'!$C:$C,HF$8+HF9)="","",INDEX('Opinion Statement (DistHeat)'!$C:$C,HF$8+HF9))</f>
        <v/>
      </c>
      <c r="HG13" s="188" t="str">
        <f>IF(INDEX('Opinion Statement (DistHeat)'!$E:$E,HG$8+HG9)="","",INDEX('Opinion Statement (DistHeat)'!$E:$E,HG$8+HG9))</f>
        <v>-- Select --</v>
      </c>
      <c r="HH13" s="188" t="str">
        <f>IF(INDEX('Opinion Statement (DistHeat)'!$G:$G,HH$8+HH9)="","",INDEX('Opinion Statement (DistHeat)'!$G:$G,HH$8+HH9))</f>
        <v>-- Select --</v>
      </c>
      <c r="HI13" s="188" t="str">
        <f>IF(INDEX('Opinion Statement (DistHeat)'!$A:$A,HI$8+HI9)="","",INDEX('Opinion Statement (DistHeat)'!$A:$A,HI$8+HI9))</f>
        <v>-- Select --</v>
      </c>
      <c r="HJ13" s="188" t="str">
        <f>IF(INDEX('Opinion Statement (DistHeat)'!$C:$C,HJ$8+HJ9)="","",INDEX('Opinion Statement (DistHeat)'!$C:$C,HJ$8+HJ9))</f>
        <v/>
      </c>
      <c r="HK13" s="188" t="str">
        <f>IF(INDEX('Opinion Statement (DistHeat)'!$E:$E,HK$8+HK9)="","",INDEX('Opinion Statement (DistHeat)'!$E:$E,HK$8+HK9))</f>
        <v>-- Select --</v>
      </c>
      <c r="HL13" s="188" t="str">
        <f>IF(INDEX('Opinion Statement (DistHeat)'!$G:$G,HL$8+HL9)="","",INDEX('Opinion Statement (DistHeat)'!$G:$G,HL$8+HL9))</f>
        <v>-- Select --</v>
      </c>
      <c r="HM13" s="188" t="str">
        <f>IF(INDEX('Opinion Statement (DistHeat)'!$A:$A,HM$8+HM9)="","",INDEX('Opinion Statement (DistHeat)'!$A:$A,HM$8+HM9))</f>
        <v>-- Select --</v>
      </c>
      <c r="HN13" s="188" t="str">
        <f>IF(INDEX('Opinion Statement (DistHeat)'!$C:$C,HN$8+HN9)="","",INDEX('Opinion Statement (DistHeat)'!$C:$C,HN$8+HN9))</f>
        <v/>
      </c>
      <c r="HO13" s="188" t="str">
        <f>IF(INDEX('Opinion Statement (DistHeat)'!$E:$E,HO$8+HO9)="","",INDEX('Opinion Statement (DistHeat)'!$E:$E,HO$8+HO9))</f>
        <v>-- Select --</v>
      </c>
      <c r="HP13" s="188" t="str">
        <f>IF(INDEX('Opinion Statement (DistHeat)'!$G:$G,HP$8+HP9)="","",INDEX('Opinion Statement (DistHeat)'!$G:$G,HP$8+HP9))</f>
        <v>-- Select --</v>
      </c>
      <c r="HQ13" s="188" t="str">
        <f>IF(INDEX('Opinion Statement (DistHeat)'!$A:$A,HQ$8+HQ9)="","",INDEX('Opinion Statement (DistHeat)'!$A:$A,HQ$8+HQ9))</f>
        <v>-- Select --</v>
      </c>
      <c r="HR13" s="188" t="str">
        <f>IF(INDEX('Opinion Statement (DistHeat)'!$C:$C,HR$8+HR9)="","",INDEX('Opinion Statement (DistHeat)'!$C:$C,HR$8+HR9))</f>
        <v/>
      </c>
      <c r="HS13" s="188" t="str">
        <f>IF(INDEX('Opinion Statement (DistHeat)'!$E:$E,HS$8+HS9)="","",INDEX('Opinion Statement (DistHeat)'!$E:$E,HS$8+HS9))</f>
        <v>-- Select --</v>
      </c>
      <c r="HT13" s="188" t="str">
        <f>IF(INDEX('Opinion Statement (DistHeat)'!$G:$G,HT$8+HT9)="","",INDEX('Opinion Statement (DistHeat)'!$G:$G,HT$8+HT9))</f>
        <v>-- Select --</v>
      </c>
      <c r="HU13" s="188" t="str">
        <f>IF(INDEX('Opinion Statement (DistHeat)'!$A:$A,HU$8+HU9)="","",INDEX('Opinion Statement (DistHeat)'!$A:$A,HU$8+HU9))</f>
        <v>-- Select --</v>
      </c>
      <c r="HV13" s="188" t="str">
        <f>IF(INDEX('Opinion Statement (DistHeat)'!$C:$C,HV$8+HV9)="","",INDEX('Opinion Statement (DistHeat)'!$C:$C,HV$8+HV9))</f>
        <v/>
      </c>
      <c r="HW13" s="188" t="str">
        <f>IF(INDEX('Opinion Statement (DistHeat)'!$E:$E,HW$8+HW9)="","",INDEX('Opinion Statement (DistHeat)'!$E:$E,HW$8+HW9))</f>
        <v>-- Select --</v>
      </c>
      <c r="HX13" s="188" t="str">
        <f>IF(INDEX('Opinion Statement (DistHeat)'!$G:$G,HX$8+HX9)="","",INDEX('Opinion Statement (DistHeat)'!$G:$G,HX$8+HX9))</f>
        <v>-- Select --</v>
      </c>
      <c r="HY13" s="188" t="str">
        <f>IF(INDEX('Opinion Statement (DistHeat)'!$A:$A,HY$8+HY9)="","",INDEX('Opinion Statement (DistHeat)'!$A:$A,HY$8+HY9))</f>
        <v>-- Select --</v>
      </c>
      <c r="HZ13" s="188" t="str">
        <f>IF(INDEX('Opinion Statement (DistHeat)'!$C:$C,HZ$8+HZ9)="","",INDEX('Opinion Statement (DistHeat)'!$C:$C,HZ$8+HZ9))</f>
        <v/>
      </c>
      <c r="IA13" s="188" t="str">
        <f>IF(INDEX('Opinion Statement (DistHeat)'!$E:$E,IA$8+IA9)="","",INDEX('Opinion Statement (DistHeat)'!$E:$E,IA$8+IA9))</f>
        <v>-- Select --</v>
      </c>
      <c r="IB13" s="188" t="str">
        <f>IF(INDEX('Opinion Statement (DistHeat)'!$G:$G,IB$8+IB9)="","",INDEX('Opinion Statement (DistHeat)'!$G:$G,IB$8+IB9))</f>
        <v>-- Select --</v>
      </c>
      <c r="IC13" s="188" t="str">
        <f>IF(INDEX('Opinion Statement (DistHeat)'!$A:$A,IC$8+IC9)="","",INDEX('Opinion Statement (DistHeat)'!$A:$A,IC$8+IC9))</f>
        <v>-- Select --</v>
      </c>
      <c r="ID13" s="188" t="str">
        <f>IF(INDEX('Opinion Statement (DistHeat)'!$C:$C,ID$8+ID9)="","",INDEX('Opinion Statement (DistHeat)'!$C:$C,ID$8+ID9))</f>
        <v/>
      </c>
      <c r="IE13" s="188" t="str">
        <f>IF(INDEX('Opinion Statement (DistHeat)'!$E:$E,IE$8+IE9)="","",INDEX('Opinion Statement (DistHeat)'!$E:$E,IE$8+IE9))</f>
        <v>-- Select --</v>
      </c>
      <c r="IF13" s="188" t="str">
        <f>IF(INDEX('Opinion Statement (DistHeat)'!$G:$G,IF$8+IF9)="","",INDEX('Opinion Statement (DistHeat)'!$G:$G,IF$8+IF9))</f>
        <v>-- Select --</v>
      </c>
      <c r="IG13" s="188" t="str">
        <f>IF(INDEX('Opinion Statement (DistHeat)'!$A:$A,IG$8+IG9)="","",INDEX('Opinion Statement (DistHeat)'!$A:$A,IG$8+IG9))</f>
        <v>-- Select --</v>
      </c>
      <c r="IH13" s="188" t="str">
        <f>IF(INDEX('Opinion Statement (DistHeat)'!$C:$C,IH$8+IH9)="","",INDEX('Opinion Statement (DistHeat)'!$C:$C,IH$8+IH9))</f>
        <v/>
      </c>
      <c r="II13" s="188" t="str">
        <f>IF(INDEX('Opinion Statement (DistHeat)'!$E:$E,II$8+II9)="","",INDEX('Opinion Statement (DistHeat)'!$E:$E,II$8+II9))</f>
        <v>-- Select --</v>
      </c>
      <c r="IJ13" s="188" t="str">
        <f>IF(INDEX('Opinion Statement (DistHeat)'!$G:$G,IJ$8+IJ9)="","",INDEX('Opinion Statement (DistHeat)'!$G:$G,IJ$8+IJ9))</f>
        <v>-- Select --</v>
      </c>
      <c r="IK13" s="188" t="str">
        <f>IF(INDEX('Opinion Statement (DistHeat)'!$A:$A,IK$8+IK9)="","",INDEX('Opinion Statement (DistHeat)'!$A:$A,IK$8+IK9))</f>
        <v>-- Select --</v>
      </c>
      <c r="IL13" s="188" t="str">
        <f>IF(INDEX('Opinion Statement (DistHeat)'!$C:$C,IL$8+IL9)="","",INDEX('Opinion Statement (DistHeat)'!$C:$C,IL$8+IL9))</f>
        <v/>
      </c>
      <c r="IM13" s="188" t="str">
        <f>IF(INDEX('Opinion Statement (DistHeat)'!$E:$E,IM$8+IM9)="","",INDEX('Opinion Statement (DistHeat)'!$E:$E,IM$8+IM9))</f>
        <v>-- Select --</v>
      </c>
      <c r="IN13" s="188" t="str">
        <f>IF(INDEX('Opinion Statement (DistHeat)'!$G:$G,IN$8+IN9)="","",INDEX('Opinion Statement (DistHeat)'!$G:$G,IN$8+IN9))</f>
        <v>-- Select --</v>
      </c>
      <c r="IO13" s="283" t="str">
        <f>IF(INDEX('Opinion Statement (DistHeat)'!$C:$C,IO$8+IO9+2)="","",INDEX('Opinion Statement (DistHeat)'!$C:$C,IO$8+IO9+2))</f>
        <v/>
      </c>
      <c r="IP13" s="284" t="str">
        <f>IF(INDEX('Opinion Statement (DistHeat)'!$D:$D,IP$8+IP9+2)="","",INDEX('Opinion Statement (DistHeat)'!$D:$D,IP$8+IP9+2))</f>
        <v/>
      </c>
      <c r="IQ13" s="284" t="str">
        <f>IF(INDEX('Opinion Statement (DistHeat)'!$C:$C,IQ$8+IQ9+3)="","",INDEX('Opinion Statement (DistHeat)'!$C:$C,IQ$8+IQ9+3))</f>
        <v/>
      </c>
      <c r="IR13" s="284" t="str">
        <f>IF(INDEX('Opinion Statement (DistHeat)'!$D:$D,IR$8+IR9+3)="","",INDEX('Opinion Statement (DistHeat)'!$D:$D,IR$8+IR9+3))</f>
        <v/>
      </c>
      <c r="IS13" s="284" t="str">
        <f>IF(INDEX('Opinion Statement (DistHeat)'!$C:$C,IS$8+IS9+4)="","",INDEX('Opinion Statement (DistHeat)'!$C:$C,IS$8+IS9+4))</f>
        <v/>
      </c>
      <c r="IT13" s="284" t="str">
        <f>IF(INDEX('Opinion Statement (DistHeat)'!$D:$D,IT$8+IT9+4)="","",INDEX('Opinion Statement (DistHeat)'!$D:$D,IT$8+IT9+4))</f>
        <v/>
      </c>
      <c r="IU13" s="284" t="str">
        <f>IF(INDEX('Opinion Statement (DistHeat)'!$C:$C,IU$8+IU9+5)="","",INDEX('Opinion Statement (DistHeat)'!$C:$C,IU$8+IU9+5))</f>
        <v/>
      </c>
      <c r="IV13" s="284" t="str">
        <f>IF(INDEX('Opinion Statement (DistHeat)'!$D:$D,IV$8+IV9+5)="","",INDEX('Opinion Statement (DistHeat)'!$D:$D,IV$8+IV9+5))</f>
        <v/>
      </c>
      <c r="IW13" s="284" t="str">
        <f>IF(INDEX('Opinion Statement (DistHeat)'!$C:$C,IW$8+IW9+6)="","",INDEX('Opinion Statement (DistHeat)'!$C:$C,IW$8+IW9+6))</f>
        <v/>
      </c>
      <c r="IX13" s="285" t="str">
        <f>IF(INDEX('Opinion Statement (DistHeat)'!$D:$D,IX$8+IX9+6)="","",INDEX('Opinion Statement (DistHeat)'!$D:$D,IX$8+IX9+6))</f>
        <v/>
      </c>
      <c r="IY13" s="188" t="str">
        <f>IF(INDEX('Opinion Statement (DistHeat)'!$A:$A,IY$8+IY9)="","",INDEX('Opinion Statement (DistHeat)'!$A:$A,IY$8+IY9))</f>
        <v>-- Select --</v>
      </c>
      <c r="IZ13" s="188" t="str">
        <f>IF(INDEX('Opinion Statement (DistHeat)'!$C:$C,IZ$8+IZ9)="","",INDEX('Opinion Statement (DistHeat)'!$C:$C,IZ$8+IZ9))</f>
        <v/>
      </c>
      <c r="JA13" s="188" t="str">
        <f>IF(INDEX('Opinion Statement (DistHeat)'!$E:$E,JA$8+JA9)="","",INDEX('Opinion Statement (DistHeat)'!$E:$E,JA$8+JA9))</f>
        <v>-- Select --</v>
      </c>
      <c r="JB13" s="188" t="str">
        <f>IF(INDEX('Opinion Statement (DistHeat)'!$G:$G,JB$8+JB9)="","",INDEX('Opinion Statement (DistHeat)'!$G:$G,JB$8+JB9))</f>
        <v>-- Select --</v>
      </c>
      <c r="JC13" s="188" t="str">
        <f>IF(INDEX('Opinion Statement (DistHeat)'!$A:$A,JC$8+JC9)="","",INDEX('Opinion Statement (DistHeat)'!$A:$A,JC$8+JC9))</f>
        <v>-- Select --</v>
      </c>
      <c r="JD13" s="188" t="str">
        <f>IF(INDEX('Opinion Statement (DistHeat)'!$C:$C,JD$8+JD9)="","",INDEX('Opinion Statement (DistHeat)'!$C:$C,JD$8+JD9))</f>
        <v/>
      </c>
      <c r="JE13" s="188" t="str">
        <f>IF(INDEX('Opinion Statement (DistHeat)'!$E:$E,JE$8+JE9)="","",INDEX('Opinion Statement (DistHeat)'!$E:$E,JE$8+JE9))</f>
        <v>-- Select --</v>
      </c>
      <c r="JF13" s="188" t="str">
        <f>IF(INDEX('Opinion Statement (DistHeat)'!$G:$G,JF$8+JF9)="","",INDEX('Opinion Statement (DistHeat)'!$G:$G,JF$8+JF9))</f>
        <v>-- Select --</v>
      </c>
      <c r="JG13" s="188" t="str">
        <f>IF(INDEX('Opinion Statement (DistHeat)'!$A:$A,JG$8+JG9)="","",INDEX('Opinion Statement (DistHeat)'!$A:$A,JG$8+JG9))</f>
        <v>-- Select --</v>
      </c>
      <c r="JH13" s="188" t="str">
        <f>IF(INDEX('Opinion Statement (DistHeat)'!$C:$C,JH$8+JH9)="","",INDEX('Opinion Statement (DistHeat)'!$C:$C,JH$8+JH9))</f>
        <v/>
      </c>
      <c r="JI13" s="188" t="str">
        <f>IF(INDEX('Opinion Statement (DistHeat)'!$E:$E,JI$8+JI9)="","",INDEX('Opinion Statement (DistHeat)'!$E:$E,JI$8+JI9))</f>
        <v>-- Select --</v>
      </c>
      <c r="JJ13" s="188" t="str">
        <f>IF(INDEX('Opinion Statement (DistHeat)'!$G:$G,JJ$8+JJ9)="","",INDEX('Opinion Statement (DistHeat)'!$G:$G,JJ$8+JJ9))</f>
        <v>-- Select --</v>
      </c>
      <c r="JK13" s="188" t="str">
        <f>IF(INDEX('Opinion Statement (DistHeat)'!$A:$A,JK$8+JK9)="","",INDEX('Opinion Statement (DistHeat)'!$A:$A,JK$8+JK9))</f>
        <v>-- Select --</v>
      </c>
      <c r="JL13" s="188" t="str">
        <f>IF(INDEX('Opinion Statement (DistHeat)'!$C:$C,JL$8+JL9)="","",INDEX('Opinion Statement (DistHeat)'!$C:$C,JL$8+JL9))</f>
        <v/>
      </c>
      <c r="JM13" s="188" t="str">
        <f>IF(INDEX('Opinion Statement (DistHeat)'!$E:$E,JM$8+JM9)="","",INDEX('Opinion Statement (DistHeat)'!$E:$E,JM$8+JM9))</f>
        <v>-- Select --</v>
      </c>
      <c r="JN13" s="188" t="str">
        <f>IF(INDEX('Opinion Statement (DistHeat)'!$G:$G,JN$8+JN9)="","",INDEX('Opinion Statement (DistHeat)'!$G:$G,JN$8+JN9))</f>
        <v>-- Select --</v>
      </c>
      <c r="JO13" s="188" t="str">
        <f>IF(INDEX('Opinion Statement (DistHeat)'!$A:$A,JO$8+JO9)="","",INDEX('Opinion Statement (DistHeat)'!$A:$A,JO$8+JO9))</f>
        <v>-- Select --</v>
      </c>
      <c r="JP13" s="188" t="str">
        <f>IF(INDEX('Opinion Statement (DistHeat)'!$C:$C,JP$8+JP9)="","",INDEX('Opinion Statement (DistHeat)'!$C:$C,JP$8+JP9))</f>
        <v/>
      </c>
      <c r="JQ13" s="188" t="str">
        <f>IF(INDEX('Opinion Statement (DistHeat)'!$E:$E,JQ$8+JQ9)="","",INDEX('Opinion Statement (DistHeat)'!$E:$E,JQ$8+JQ9))</f>
        <v>-- Select --</v>
      </c>
      <c r="JR13" s="188" t="str">
        <f>IF(INDEX('Opinion Statement (DistHeat)'!$G:$G,JR$8+JR9)="","",INDEX('Opinion Statement (DistHeat)'!$G:$G,JR$8+JR9))</f>
        <v>-- Select --</v>
      </c>
      <c r="JS13" s="188" t="str">
        <f>IF(INDEX('Opinion Statement (DistHeat)'!$A:$A,JS$8+JS9)="","",INDEX('Opinion Statement (DistHeat)'!$A:$A,JS$8+JS9))</f>
        <v>-- Select --</v>
      </c>
      <c r="JT13" s="188" t="str">
        <f>IF(INDEX('Opinion Statement (DistHeat)'!$C:$C,JT$8+JT9)="","",INDEX('Opinion Statement (DistHeat)'!$C:$C,JT$8+JT9))</f>
        <v/>
      </c>
      <c r="JU13" s="188" t="str">
        <f>IF(INDEX('Opinion Statement (DistHeat)'!$E:$E,JU$8+JU9)="","",INDEX('Opinion Statement (DistHeat)'!$E:$E,JU$8+JU9))</f>
        <v>-- Select --</v>
      </c>
      <c r="JV13" s="188" t="str">
        <f>IF(INDEX('Opinion Statement (DistHeat)'!$G:$G,JV$8+JV9)="","",INDEX('Opinion Statement (DistHeat)'!$G:$G,JV$8+JV9))</f>
        <v>-- Select --</v>
      </c>
      <c r="JW13" s="188" t="str">
        <f>IF(INDEX('Opinion Statement (DistHeat)'!$A:$A,JW$8+JW9)="","",INDEX('Opinion Statement (DistHeat)'!$A:$A,JW$8+JW9))</f>
        <v>-- Select --</v>
      </c>
      <c r="JX13" s="188" t="str">
        <f>IF(INDEX('Opinion Statement (DistHeat)'!$C:$C,JX$8+JX9)="","",INDEX('Opinion Statement (DistHeat)'!$C:$C,JX$8+JX9))</f>
        <v/>
      </c>
      <c r="JY13" s="188" t="str">
        <f>IF(INDEX('Opinion Statement (DistHeat)'!$E:$E,JY$8+JY9)="","",INDEX('Opinion Statement (DistHeat)'!$E:$E,JY$8+JY9))</f>
        <v>-- Select --</v>
      </c>
      <c r="JZ13" s="188" t="str">
        <f>IF(INDEX('Opinion Statement (DistHeat)'!$G:$G,JZ$8+JZ9)="","",INDEX('Opinion Statement (DistHeat)'!$G:$G,JZ$8+JZ9))</f>
        <v>-- Select --</v>
      </c>
      <c r="KA13" s="188" t="str">
        <f>IF(INDEX('Opinion Statement (DistHeat)'!$A:$A,KA$8+KA9)="","",INDEX('Opinion Statement (DistHeat)'!$A:$A,KA$8+KA9))</f>
        <v>-- Select --</v>
      </c>
      <c r="KB13" s="188" t="str">
        <f>IF(INDEX('Opinion Statement (DistHeat)'!$C:$C,KB$8+KB9)="","",INDEX('Opinion Statement (DistHeat)'!$C:$C,KB$8+KB9))</f>
        <v/>
      </c>
      <c r="KC13" s="188" t="str">
        <f>IF(INDEX('Opinion Statement (DistHeat)'!$E:$E,KC$8+KC9)="","",INDEX('Opinion Statement (DistHeat)'!$E:$E,KC$8+KC9))</f>
        <v>-- Select --</v>
      </c>
      <c r="KD13" s="188" t="str">
        <f>IF(INDEX('Opinion Statement (DistHeat)'!$G:$G,KD$8+KD9)="","",INDEX('Opinion Statement (DistHeat)'!$G:$G,KD$8+KD9))</f>
        <v>-- Select --</v>
      </c>
      <c r="KE13" s="188" t="str">
        <f>IF(INDEX('Opinion Statement (DistHeat)'!$A:$A,KE$8+KE9)="","",INDEX('Opinion Statement (DistHeat)'!$A:$A,KE$8+KE9))</f>
        <v>-- Select --</v>
      </c>
      <c r="KF13" s="188" t="str">
        <f>IF(INDEX('Opinion Statement (DistHeat)'!$C:$C,KF$8+KF9)="","",INDEX('Opinion Statement (DistHeat)'!$C:$C,KF$8+KF9))</f>
        <v/>
      </c>
      <c r="KG13" s="188" t="str">
        <f>IF(INDEX('Opinion Statement (DistHeat)'!$E:$E,KG$8+KG9)="","",INDEX('Opinion Statement (DistHeat)'!$E:$E,KG$8+KG9))</f>
        <v>-- Select --</v>
      </c>
      <c r="KH13" s="188" t="str">
        <f>IF(INDEX('Opinion Statement (DistHeat)'!$G:$G,KH$8+KH9)="","",INDEX('Opinion Statement (DistHeat)'!$G:$G,KH$8+KH9))</f>
        <v>-- Select --</v>
      </c>
      <c r="KI13" s="188" t="str">
        <f>IF(INDEX('Opinion Statement (DistHeat)'!$A:$A,KI$8+KI9)="","",INDEX('Opinion Statement (DistHeat)'!$A:$A,KI$8+KI9))</f>
        <v>-- Select --</v>
      </c>
      <c r="KJ13" s="188" t="str">
        <f>IF(INDEX('Opinion Statement (DistHeat)'!$C:$C,KJ$8+KJ9)="","",INDEX('Opinion Statement (DistHeat)'!$C:$C,KJ$8+KJ9))</f>
        <v/>
      </c>
      <c r="KK13" s="188" t="str">
        <f>IF(INDEX('Opinion Statement (DistHeat)'!$E:$E,KK$8+KK9)="","",INDEX('Opinion Statement (DistHeat)'!$E:$E,KK$8+KK9))</f>
        <v>-- Select --</v>
      </c>
      <c r="KL13" s="188" t="str">
        <f>IF(INDEX('Opinion Statement (DistHeat)'!$G:$G,KL$8+KL9)="","",INDEX('Opinion Statement (DistHeat)'!$G:$G,KL$8+KL9))</f>
        <v>-- Select --</v>
      </c>
      <c r="KM13" s="283" t="str">
        <f>IF(INDEX('Opinion Statement (DistHeat)'!$C:$C,KM$8+KM9+2)="","",INDEX('Opinion Statement (DistHeat)'!$C:$C,KM$8+KM9+2))</f>
        <v/>
      </c>
      <c r="KN13" s="284" t="str">
        <f>IF(INDEX('Opinion Statement (DistHeat)'!$D:$D,KN$8+KN9+2)="","",INDEX('Opinion Statement (DistHeat)'!$D:$D,KN$8+KN9+2))</f>
        <v/>
      </c>
      <c r="KO13" s="284" t="str">
        <f>IF(INDEX('Opinion Statement (DistHeat)'!$C:$C,KO$8+KO9+3)="","",INDEX('Opinion Statement (DistHeat)'!$C:$C,KO$8+KO9+3))</f>
        <v/>
      </c>
      <c r="KP13" s="284" t="str">
        <f>IF(INDEX('Opinion Statement (DistHeat)'!$D:$D,KP$8+KP9+3)="","",INDEX('Opinion Statement (DistHeat)'!$D:$D,KP$8+KP9+3))</f>
        <v/>
      </c>
      <c r="KQ13" s="284" t="str">
        <f>IF(INDEX('Opinion Statement (DistHeat)'!$C:$C,KQ$8+KQ9+4)="","",INDEX('Opinion Statement (DistHeat)'!$C:$C,KQ$8+KQ9+4))</f>
        <v/>
      </c>
      <c r="KR13" s="284" t="str">
        <f>IF(INDEX('Opinion Statement (DistHeat)'!$D:$D,KR$8+KR9+4)="","",INDEX('Opinion Statement (DistHeat)'!$D:$D,KR$8+KR9+4))</f>
        <v/>
      </c>
      <c r="KS13" s="284" t="str">
        <f>IF(INDEX('Opinion Statement (DistHeat)'!$C:$C,KS$8+KS9+5)="","",INDEX('Opinion Statement (DistHeat)'!$C:$C,KS$8+KS9+5))</f>
        <v/>
      </c>
      <c r="KT13" s="284" t="str">
        <f>IF(INDEX('Opinion Statement (DistHeat)'!$D:$D,KT$8+KT9+5)="","",INDEX('Opinion Statement (DistHeat)'!$D:$D,KT$8+KT9+5))</f>
        <v/>
      </c>
      <c r="KU13" s="284" t="str">
        <f>IF(INDEX('Opinion Statement (DistHeat)'!$C:$C,KU$8+KU9+6)="","",INDEX('Opinion Statement (DistHeat)'!$C:$C,KU$8+KU9+6))</f>
        <v/>
      </c>
      <c r="KV13" s="285" t="str">
        <f>IF(INDEX('Opinion Statement (DistHeat)'!$D:$D,KV$8+KV9+6)="","",INDEX('Opinion Statement (DistHeat)'!$D:$D,KV$8+KV9+6))</f>
        <v/>
      </c>
      <c r="KW13" s="188" t="str">
        <f>IF(INDEX('Opinion Statement (DistHeat)'!$A:$A,KW$8+KW9)="","",INDEX('Opinion Statement (DistHeat)'!$A:$A,KW$8+KW9))</f>
        <v>-- Select --</v>
      </c>
      <c r="KX13" s="188" t="str">
        <f>IF(INDEX('Opinion Statement (DistHeat)'!$C:$C,KX$8+KX9)="","",INDEX('Opinion Statement (DistHeat)'!$C:$C,KX$8+KX9))</f>
        <v/>
      </c>
      <c r="KY13" s="188" t="str">
        <f>IF(INDEX('Opinion Statement (DistHeat)'!$E:$E,KY$8+KY9)="","",INDEX('Opinion Statement (DistHeat)'!$E:$E,KY$8+KY9))</f>
        <v>-- Select --</v>
      </c>
      <c r="KZ13" s="188" t="str">
        <f>IF(INDEX('Opinion Statement (DistHeat)'!$G:$G,KZ$8+KZ9)="","",INDEX('Opinion Statement (DistHeat)'!$G:$G,KZ$8+KZ9))</f>
        <v>-- Select --</v>
      </c>
      <c r="LA13" s="188" t="str">
        <f>IF(INDEX('Opinion Statement (DistHeat)'!$A:$A,LA$8+LA9)="","",INDEX('Opinion Statement (DistHeat)'!$A:$A,LA$8+LA9))</f>
        <v>-- Select --</v>
      </c>
      <c r="LB13" s="188" t="str">
        <f>IF(INDEX('Opinion Statement (DistHeat)'!$C:$C,LB$8+LB9)="","",INDEX('Opinion Statement (DistHeat)'!$C:$C,LB$8+LB9))</f>
        <v/>
      </c>
      <c r="LC13" s="188" t="str">
        <f>IF(INDEX('Opinion Statement (DistHeat)'!$E:$E,LC$8+LC9)="","",INDEX('Opinion Statement (DistHeat)'!$E:$E,LC$8+LC9))</f>
        <v>-- Select --</v>
      </c>
      <c r="LD13" s="188" t="str">
        <f>IF(INDEX('Opinion Statement (DistHeat)'!$G:$G,LD$8+LD9)="","",INDEX('Opinion Statement (DistHeat)'!$G:$G,LD$8+LD9))</f>
        <v>-- Select --</v>
      </c>
      <c r="LE13" s="188" t="str">
        <f>IF(INDEX('Opinion Statement (DistHeat)'!$A:$A,LE$8+LE9)="","",INDEX('Opinion Statement (DistHeat)'!$A:$A,LE$8+LE9))</f>
        <v>-- Select --</v>
      </c>
      <c r="LF13" s="188" t="str">
        <f>IF(INDEX('Opinion Statement (DistHeat)'!$C:$C,LF$8+LF9)="","",INDEX('Opinion Statement (DistHeat)'!$C:$C,LF$8+LF9))</f>
        <v/>
      </c>
      <c r="LG13" s="188" t="str">
        <f>IF(INDEX('Opinion Statement (DistHeat)'!$E:$E,LG$8+LG9)="","",INDEX('Opinion Statement (DistHeat)'!$E:$E,LG$8+LG9))</f>
        <v>-- Select --</v>
      </c>
      <c r="LH13" s="188" t="str">
        <f>IF(INDEX('Opinion Statement (DistHeat)'!$G:$G,LH$8+LH9)="","",INDEX('Opinion Statement (DistHeat)'!$G:$G,LH$8+LH9))</f>
        <v>-- Select --</v>
      </c>
      <c r="LI13" s="188" t="str">
        <f>IF(INDEX('Opinion Statement (DistHeat)'!$A:$A,LI$8+LI9)="","",INDEX('Opinion Statement (DistHeat)'!$A:$A,LI$8+LI9))</f>
        <v>-- Select --</v>
      </c>
      <c r="LJ13" s="188" t="str">
        <f>IF(INDEX('Opinion Statement (DistHeat)'!$C:$C,LJ$8+LJ9)="","",INDEX('Opinion Statement (DistHeat)'!$C:$C,LJ$8+LJ9))</f>
        <v/>
      </c>
      <c r="LK13" s="188" t="str">
        <f>IF(INDEX('Opinion Statement (DistHeat)'!$E:$E,LK$8+LK9)="","",INDEX('Opinion Statement (DistHeat)'!$E:$E,LK$8+LK9))</f>
        <v>-- Select --</v>
      </c>
      <c r="LL13" s="188" t="str">
        <f>IF(INDEX('Opinion Statement (DistHeat)'!$G:$G,LL$8+LL9)="","",INDEX('Opinion Statement (DistHeat)'!$G:$G,LL$8+LL9))</f>
        <v>-- Select --</v>
      </c>
      <c r="LM13" s="188" t="str">
        <f>IF(INDEX('Opinion Statement (DistHeat)'!$A:$A,LM$8+LM9)="","",INDEX('Opinion Statement (DistHeat)'!$A:$A,LM$8+LM9))</f>
        <v>-- Select --</v>
      </c>
      <c r="LN13" s="188" t="str">
        <f>IF(INDEX('Opinion Statement (DistHeat)'!$C:$C,LN$8+LN9)="","",INDEX('Opinion Statement (DistHeat)'!$C:$C,LN$8+LN9))</f>
        <v/>
      </c>
      <c r="LO13" s="188" t="str">
        <f>IF(INDEX('Opinion Statement (DistHeat)'!$E:$E,LO$8+LO9)="","",INDEX('Opinion Statement (DistHeat)'!$E:$E,LO$8+LO9))</f>
        <v>-- Select --</v>
      </c>
      <c r="LP13" s="188" t="str">
        <f>IF(INDEX('Opinion Statement (DistHeat)'!$G:$G,LP$8+LP9)="","",INDEX('Opinion Statement (DistHeat)'!$G:$G,LP$8+LP9))</f>
        <v>-- Select --</v>
      </c>
      <c r="LQ13" s="188" t="str">
        <f>IF(INDEX('Opinion Statement (DistHeat)'!$A:$A,LQ$8+LQ9)="","",INDEX('Opinion Statement (DistHeat)'!$A:$A,LQ$8+LQ9))</f>
        <v>-- Select --</v>
      </c>
      <c r="LR13" s="188" t="str">
        <f>IF(INDEX('Opinion Statement (DistHeat)'!$C:$C,LR$8+LR9)="","",INDEX('Opinion Statement (DistHeat)'!$C:$C,LR$8+LR9))</f>
        <v/>
      </c>
      <c r="LS13" s="188" t="str">
        <f>IF(INDEX('Opinion Statement (DistHeat)'!$E:$E,LS$8+LS9)="","",INDEX('Opinion Statement (DistHeat)'!$E:$E,LS$8+LS9))</f>
        <v>-- Select --</v>
      </c>
      <c r="LT13" s="188" t="str">
        <f>IF(INDEX('Opinion Statement (DistHeat)'!$G:$G,LT$8+LT9)="","",INDEX('Opinion Statement (DistHeat)'!$G:$G,LT$8+LT9))</f>
        <v>-- Select --</v>
      </c>
      <c r="LU13" s="188" t="str">
        <f>IF(INDEX('Opinion Statement (DistHeat)'!$A:$A,LU$8+LU9)="","",INDEX('Opinion Statement (DistHeat)'!$A:$A,LU$8+LU9))</f>
        <v>-- Select --</v>
      </c>
      <c r="LV13" s="188" t="str">
        <f>IF(INDEX('Opinion Statement (DistHeat)'!$C:$C,LV$8+LV9)="","",INDEX('Opinion Statement (DistHeat)'!$C:$C,LV$8+LV9))</f>
        <v/>
      </c>
      <c r="LW13" s="188" t="str">
        <f>IF(INDEX('Opinion Statement (DistHeat)'!$E:$E,LW$8+LW9)="","",INDEX('Opinion Statement (DistHeat)'!$E:$E,LW$8+LW9))</f>
        <v>-- Select --</v>
      </c>
      <c r="LX13" s="188" t="str">
        <f>IF(INDEX('Opinion Statement (DistHeat)'!$G:$G,LX$8+LX9)="","",INDEX('Opinion Statement (DistHeat)'!$G:$G,LX$8+LX9))</f>
        <v>-- Select --</v>
      </c>
      <c r="LY13" s="188" t="str">
        <f>IF(INDEX('Opinion Statement (DistHeat)'!$A:$A,LY$8+LY9)="","",INDEX('Opinion Statement (DistHeat)'!$A:$A,LY$8+LY9))</f>
        <v>-- Select --</v>
      </c>
      <c r="LZ13" s="188" t="str">
        <f>IF(INDEX('Opinion Statement (DistHeat)'!$C:$C,LZ$8+LZ9)="","",INDEX('Opinion Statement (DistHeat)'!$C:$C,LZ$8+LZ9))</f>
        <v/>
      </c>
      <c r="MA13" s="188" t="str">
        <f>IF(INDEX('Opinion Statement (DistHeat)'!$E:$E,MA$8+MA9)="","",INDEX('Opinion Statement (DistHeat)'!$E:$E,MA$8+MA9))</f>
        <v>-- Select --</v>
      </c>
      <c r="MB13" s="188" t="str">
        <f>IF(INDEX('Opinion Statement (DistHeat)'!$G:$G,MB$8+MB9)="","",INDEX('Opinion Statement (DistHeat)'!$G:$G,MB$8+MB9))</f>
        <v>-- Select --</v>
      </c>
      <c r="MC13" s="188" t="str">
        <f>IF(INDEX('Opinion Statement (DistHeat)'!$A:$A,MC$8+MC9)="","",INDEX('Opinion Statement (DistHeat)'!$A:$A,MC$8+MC9))</f>
        <v>-- Select --</v>
      </c>
      <c r="MD13" s="188" t="str">
        <f>IF(INDEX('Opinion Statement (DistHeat)'!$C:$C,MD$8+MD9)="","",INDEX('Opinion Statement (DistHeat)'!$C:$C,MD$8+MD9))</f>
        <v/>
      </c>
      <c r="ME13" s="188" t="str">
        <f>IF(INDEX('Opinion Statement (DistHeat)'!$E:$E,ME$8+ME9)="","",INDEX('Opinion Statement (DistHeat)'!$E:$E,ME$8+ME9))</f>
        <v>-- Select --</v>
      </c>
      <c r="MF13" s="188" t="str">
        <f>IF(INDEX('Opinion Statement (DistHeat)'!$G:$G,MF$8+MF9)="","",INDEX('Opinion Statement (DistHeat)'!$G:$G,MF$8+MF9))</f>
        <v>-- Select --</v>
      </c>
      <c r="MG13" s="188" t="str">
        <f>IF(INDEX('Opinion Statement (DistHeat)'!$A:$A,MG$8+MG9)="","",INDEX('Opinion Statement (DistHeat)'!$A:$A,MG$8+MG9))</f>
        <v>-- Select --</v>
      </c>
      <c r="MH13" s="188" t="str">
        <f>IF(INDEX('Opinion Statement (DistHeat)'!$C:$C,MH$8+MH9)="","",INDEX('Opinion Statement (DistHeat)'!$C:$C,MH$8+MH9))</f>
        <v/>
      </c>
      <c r="MI13" s="188" t="str">
        <f>IF(INDEX('Opinion Statement (DistHeat)'!$E:$E,MI$8+MI9)="","",INDEX('Opinion Statement (DistHeat)'!$E:$E,MI$8+MI9))</f>
        <v>-- Select --</v>
      </c>
      <c r="MJ13" s="188" t="str">
        <f>IF(INDEX('Opinion Statement (DistHeat)'!$G:$G,MJ$8+MJ9)="","",INDEX('Opinion Statement (DistHeat)'!$G:$G,MJ$8+MJ9))</f>
        <v>-- Select --</v>
      </c>
      <c r="MK13" s="283" t="str">
        <f>IF(INDEX('Opinion Statement (DistHeat)'!$C:$C,MK$8+MK9+2)="","",INDEX('Opinion Statement (DistHeat)'!$C:$C,MK$8+MK9+2))</f>
        <v/>
      </c>
      <c r="ML13" s="284" t="str">
        <f>IF(INDEX('Opinion Statement (DistHeat)'!$D:$D,ML$8+ML9+2)="","",INDEX('Opinion Statement (DistHeat)'!$D:$D,ML$8+ML9+2))</f>
        <v/>
      </c>
      <c r="MM13" s="284" t="str">
        <f>IF(INDEX('Opinion Statement (DistHeat)'!$C:$C,MM$8+MM9+3)="","",INDEX('Opinion Statement (DistHeat)'!$C:$C,MM$8+MM9+3))</f>
        <v/>
      </c>
      <c r="MN13" s="284" t="str">
        <f>IF(INDEX('Opinion Statement (DistHeat)'!$D:$D,MN$8+MN9+3)="","",INDEX('Opinion Statement (DistHeat)'!$D:$D,MN$8+MN9+3))</f>
        <v/>
      </c>
      <c r="MO13" s="284" t="str">
        <f>IF(INDEX('Opinion Statement (DistHeat)'!$C:$C,MO$8+MO9+4)="","",INDEX('Opinion Statement (DistHeat)'!$C:$C,MO$8+MO9+4))</f>
        <v/>
      </c>
      <c r="MP13" s="284" t="str">
        <f>IF(INDEX('Opinion Statement (DistHeat)'!$D:$D,MP$8+MP9+4)="","",INDEX('Opinion Statement (DistHeat)'!$D:$D,MP$8+MP9+4))</f>
        <v/>
      </c>
      <c r="MQ13" s="284" t="str">
        <f>IF(INDEX('Opinion Statement (DistHeat)'!$C:$C,MQ$8+MQ9+5)="","",INDEX('Opinion Statement (DistHeat)'!$C:$C,MQ$8+MQ9+5))</f>
        <v/>
      </c>
      <c r="MR13" s="284" t="str">
        <f>IF(INDEX('Opinion Statement (DistHeat)'!$D:$D,MR$8+MR9+5)="","",INDEX('Opinion Statement (DistHeat)'!$D:$D,MR$8+MR9+5))</f>
        <v/>
      </c>
      <c r="MS13" s="284" t="str">
        <f>IF(INDEX('Opinion Statement (DistHeat)'!$C:$C,MS$8+MS9+6)="","",INDEX('Opinion Statement (DistHeat)'!$C:$C,MS$8+MS9+6))</f>
        <v/>
      </c>
      <c r="MT13" s="285" t="str">
        <f>IF(INDEX('Opinion Statement (DistHeat)'!$D:$D,MT$8+MT9+6)="","",INDEX('Opinion Statement (DistHeat)'!$D:$D,MT$8+MT9+6))</f>
        <v/>
      </c>
      <c r="MU13" s="188" t="str">
        <f>IF(INDEX('Opinion Statement (DistHeat)'!$A:$A,MU$8+MU9)="","",INDEX('Opinion Statement (DistHeat)'!$A:$A,MU$8+MU9))</f>
        <v>-- Select --</v>
      </c>
      <c r="MV13" s="188" t="str">
        <f>IF(INDEX('Opinion Statement (DistHeat)'!$C:$C,MV$8+MV9)="","",INDEX('Opinion Statement (DistHeat)'!$C:$C,MV$8+MV9))</f>
        <v/>
      </c>
      <c r="MW13" s="188" t="str">
        <f>IF(INDEX('Opinion Statement (DistHeat)'!$E:$E,MW$8+MW9)="","",INDEX('Opinion Statement (DistHeat)'!$E:$E,MW$8+MW9))</f>
        <v>-- Select --</v>
      </c>
      <c r="MX13" s="188" t="str">
        <f>IF(INDEX('Opinion Statement (DistHeat)'!$G:$G,MX$8+MX9)="","",INDEX('Opinion Statement (DistHeat)'!$G:$G,MX$8+MX9))</f>
        <v>-- Select --</v>
      </c>
      <c r="MY13" s="188" t="str">
        <f>IF(INDEX('Opinion Statement (DistHeat)'!$A:$A,MY$8+MY9)="","",INDEX('Opinion Statement (DistHeat)'!$A:$A,MY$8+MY9))</f>
        <v>-- Select --</v>
      </c>
      <c r="MZ13" s="188" t="str">
        <f>IF(INDEX('Opinion Statement (DistHeat)'!$C:$C,MZ$8+MZ9)="","",INDEX('Opinion Statement (DistHeat)'!$C:$C,MZ$8+MZ9))</f>
        <v/>
      </c>
      <c r="NA13" s="188" t="str">
        <f>IF(INDEX('Opinion Statement (DistHeat)'!$E:$E,NA$8+NA9)="","",INDEX('Opinion Statement (DistHeat)'!$E:$E,NA$8+NA9))</f>
        <v>-- Select --</v>
      </c>
      <c r="NB13" s="188" t="str">
        <f>IF(INDEX('Opinion Statement (DistHeat)'!$G:$G,NB$8+NB9)="","",INDEX('Opinion Statement (DistHeat)'!$G:$G,NB$8+NB9))</f>
        <v>-- Select --</v>
      </c>
      <c r="NC13" s="188" t="str">
        <f>IF(INDEX('Opinion Statement (DistHeat)'!$A:$A,NC$8+NC9)="","",INDEX('Opinion Statement (DistHeat)'!$A:$A,NC$8+NC9))</f>
        <v>-- Select --</v>
      </c>
      <c r="ND13" s="188" t="str">
        <f>IF(INDEX('Opinion Statement (DistHeat)'!$C:$C,ND$8+ND9)="","",INDEX('Opinion Statement (DistHeat)'!$C:$C,ND$8+ND9))</f>
        <v/>
      </c>
      <c r="NE13" s="188" t="str">
        <f>IF(INDEX('Opinion Statement (DistHeat)'!$E:$E,NE$8+NE9)="","",INDEX('Opinion Statement (DistHeat)'!$E:$E,NE$8+NE9))</f>
        <v>-- Select --</v>
      </c>
      <c r="NF13" s="188" t="str">
        <f>IF(INDEX('Opinion Statement (DistHeat)'!$G:$G,NF$8+NF9)="","",INDEX('Opinion Statement (DistHeat)'!$G:$G,NF$8+NF9))</f>
        <v>-- Select --</v>
      </c>
      <c r="NG13" s="188" t="str">
        <f>IF(INDEX('Opinion Statement (DistHeat)'!$A:$A,NG$8+NG9)="","",INDEX('Opinion Statement (DistHeat)'!$A:$A,NG$8+NG9))</f>
        <v>-- Select --</v>
      </c>
      <c r="NH13" s="188" t="str">
        <f>IF(INDEX('Opinion Statement (DistHeat)'!$C:$C,NH$8+NH9)="","",INDEX('Opinion Statement (DistHeat)'!$C:$C,NH$8+NH9))</f>
        <v/>
      </c>
      <c r="NI13" s="188" t="str">
        <f>IF(INDEX('Opinion Statement (DistHeat)'!$E:$E,NI$8+NI9)="","",INDEX('Opinion Statement (DistHeat)'!$E:$E,NI$8+NI9))</f>
        <v>-- Select --</v>
      </c>
      <c r="NJ13" s="188" t="str">
        <f>IF(INDEX('Opinion Statement (DistHeat)'!$G:$G,NJ$8+NJ9)="","",INDEX('Opinion Statement (DistHeat)'!$G:$G,NJ$8+NJ9))</f>
        <v>-- Select --</v>
      </c>
      <c r="NK13" s="188" t="str">
        <f>IF(INDEX('Opinion Statement (DistHeat)'!$A:$A,NK$8+NK9)="","",INDEX('Opinion Statement (DistHeat)'!$A:$A,NK$8+NK9))</f>
        <v>-- Select --</v>
      </c>
      <c r="NL13" s="188" t="str">
        <f>IF(INDEX('Opinion Statement (DistHeat)'!$C:$C,NL$8+NL9)="","",INDEX('Opinion Statement (DistHeat)'!$C:$C,NL$8+NL9))</f>
        <v/>
      </c>
      <c r="NM13" s="188" t="str">
        <f>IF(INDEX('Opinion Statement (DistHeat)'!$E:$E,NM$8+NM9)="","",INDEX('Opinion Statement (DistHeat)'!$E:$E,NM$8+NM9))</f>
        <v>-- Select --</v>
      </c>
      <c r="NN13" s="188" t="str">
        <f>IF(INDEX('Opinion Statement (DistHeat)'!$G:$G,NN$8+NN9)="","",INDEX('Opinion Statement (DistHeat)'!$G:$G,NN$8+NN9))</f>
        <v>-- Select --</v>
      </c>
      <c r="NO13" s="188" t="str">
        <f>IF(INDEX('Opinion Statement (DistHeat)'!$A:$A,NO$8+NO9)="","",INDEX('Opinion Statement (DistHeat)'!$A:$A,NO$8+NO9))</f>
        <v>-- Select --</v>
      </c>
      <c r="NP13" s="188" t="str">
        <f>IF(INDEX('Opinion Statement (DistHeat)'!$C:$C,NP$8+NP9)="","",INDEX('Opinion Statement (DistHeat)'!$C:$C,NP$8+NP9))</f>
        <v/>
      </c>
      <c r="NQ13" s="188" t="str">
        <f>IF(INDEX('Opinion Statement (DistHeat)'!$E:$E,NQ$8+NQ9)="","",INDEX('Opinion Statement (DistHeat)'!$E:$E,NQ$8+NQ9))</f>
        <v>-- Select --</v>
      </c>
      <c r="NR13" s="188" t="str">
        <f>IF(INDEX('Opinion Statement (DistHeat)'!$G:$G,NR$8+NR9)="","",INDEX('Opinion Statement (DistHeat)'!$G:$G,NR$8+NR9))</f>
        <v>-- Select --</v>
      </c>
      <c r="NS13" s="188" t="str">
        <f>IF(INDEX('Opinion Statement (DistHeat)'!$A:$A,NS$8+NS9)="","",INDEX('Opinion Statement (DistHeat)'!$A:$A,NS$8+NS9))</f>
        <v>-- Select --</v>
      </c>
      <c r="NT13" s="188" t="str">
        <f>IF(INDEX('Opinion Statement (DistHeat)'!$C:$C,NT$8+NT9)="","",INDEX('Opinion Statement (DistHeat)'!$C:$C,NT$8+NT9))</f>
        <v/>
      </c>
      <c r="NU13" s="188" t="str">
        <f>IF(INDEX('Opinion Statement (DistHeat)'!$E:$E,NU$8+NU9)="","",INDEX('Opinion Statement (DistHeat)'!$E:$E,NU$8+NU9))</f>
        <v>-- Select --</v>
      </c>
      <c r="NV13" s="188" t="str">
        <f>IF(INDEX('Opinion Statement (DistHeat)'!$G:$G,NV$8+NV9)="","",INDEX('Opinion Statement (DistHeat)'!$G:$G,NV$8+NV9))</f>
        <v>-- Select --</v>
      </c>
      <c r="NW13" s="188" t="str">
        <f>IF(INDEX('Opinion Statement (DistHeat)'!$A:$A,NW$8+NW9)="","",INDEX('Opinion Statement (DistHeat)'!$A:$A,NW$8+NW9))</f>
        <v>-- Select --</v>
      </c>
      <c r="NX13" s="188" t="str">
        <f>IF(INDEX('Opinion Statement (DistHeat)'!$C:$C,NX$8+NX9)="","",INDEX('Opinion Statement (DistHeat)'!$C:$C,NX$8+NX9))</f>
        <v/>
      </c>
      <c r="NY13" s="188" t="str">
        <f>IF(INDEX('Opinion Statement (DistHeat)'!$E:$E,NY$8+NY9)="","",INDEX('Opinion Statement (DistHeat)'!$E:$E,NY$8+NY9))</f>
        <v>-- Select --</v>
      </c>
      <c r="NZ13" s="188" t="str">
        <f>IF(INDEX('Opinion Statement (DistHeat)'!$G:$G,NZ$8+NZ9)="","",INDEX('Opinion Statement (DistHeat)'!$G:$G,NZ$8+NZ9))</f>
        <v>-- Select --</v>
      </c>
      <c r="OA13" s="188" t="str">
        <f>IF(INDEX('Opinion Statement (DistHeat)'!$A:$A,OA$8+OA9)="","",INDEX('Opinion Statement (DistHeat)'!$A:$A,OA$8+OA9))</f>
        <v>-- Select --</v>
      </c>
      <c r="OB13" s="188" t="str">
        <f>IF(INDEX('Opinion Statement (DistHeat)'!$C:$C,OB$8+OB9)="","",INDEX('Opinion Statement (DistHeat)'!$C:$C,OB$8+OB9))</f>
        <v/>
      </c>
      <c r="OC13" s="188" t="str">
        <f>IF(INDEX('Opinion Statement (DistHeat)'!$E:$E,OC$8+OC9)="","",INDEX('Opinion Statement (DistHeat)'!$E:$E,OC$8+OC9))</f>
        <v>-- Select --</v>
      </c>
      <c r="OD13" s="188" t="str">
        <f>IF(INDEX('Opinion Statement (DistHeat)'!$G:$G,OD$8+OD9)="","",INDEX('Opinion Statement (DistHeat)'!$G:$G,OD$8+OD9))</f>
        <v>-- Select --</v>
      </c>
      <c r="OE13" s="188" t="str">
        <f>IF(INDEX('Opinion Statement (DistHeat)'!$A:$A,OE$8+OE9)="","",INDEX('Opinion Statement (DistHeat)'!$A:$A,OE$8+OE9))</f>
        <v>-- Select --</v>
      </c>
      <c r="OF13" s="188" t="str">
        <f>IF(INDEX('Opinion Statement (DistHeat)'!$C:$C,OF$8+OF9)="","",INDEX('Opinion Statement (DistHeat)'!$C:$C,OF$8+OF9))</f>
        <v/>
      </c>
      <c r="OG13" s="188" t="str">
        <f>IF(INDEX('Opinion Statement (DistHeat)'!$E:$E,OG$8+OG9)="","",INDEX('Opinion Statement (DistHeat)'!$E:$E,OG$8+OG9))</f>
        <v>-- Select --</v>
      </c>
      <c r="OH13" s="188" t="str">
        <f>IF(INDEX('Opinion Statement (DistHeat)'!$G:$G,OH$8+OH9)="","",INDEX('Opinion Statement (DistHeat)'!$G:$G,OH$8+OH9))</f>
        <v>-- Select --</v>
      </c>
      <c r="OI13" s="283" t="str">
        <f>IF(INDEX('Opinion Statement (DistHeat)'!$C:$C,OI$8+OI9+2)="","",INDEX('Opinion Statement (DistHeat)'!$C:$C,OI$8+OI9+2))</f>
        <v/>
      </c>
      <c r="OJ13" s="284" t="str">
        <f>IF(INDEX('Opinion Statement (DistHeat)'!$D:$D,OJ$8+OJ9+2)="","",INDEX('Opinion Statement (DistHeat)'!$D:$D,OJ$8+OJ9+2))</f>
        <v/>
      </c>
      <c r="OK13" s="284" t="str">
        <f>IF(INDEX('Opinion Statement (DistHeat)'!$C:$C,OK$8+OK9+3)="","",INDEX('Opinion Statement (DistHeat)'!$C:$C,OK$8+OK9+3))</f>
        <v/>
      </c>
      <c r="OL13" s="284" t="str">
        <f>IF(INDEX('Opinion Statement (DistHeat)'!$D:$D,OL$8+OL9+3)="","",INDEX('Opinion Statement (DistHeat)'!$D:$D,OL$8+OL9+3))</f>
        <v/>
      </c>
      <c r="OM13" s="284" t="str">
        <f>IF(INDEX('Opinion Statement (DistHeat)'!$C:$C,OM$8+OM9+4)="","",INDEX('Opinion Statement (DistHeat)'!$C:$C,OM$8+OM9+4))</f>
        <v/>
      </c>
      <c r="ON13" s="284" t="str">
        <f>IF(INDEX('Opinion Statement (DistHeat)'!$D:$D,ON$8+ON9+4)="","",INDEX('Opinion Statement (DistHeat)'!$D:$D,ON$8+ON9+4))</f>
        <v/>
      </c>
      <c r="OO13" s="284" t="str">
        <f>IF(INDEX('Opinion Statement (DistHeat)'!$C:$C,OO$8+OO9+5)="","",INDEX('Opinion Statement (DistHeat)'!$C:$C,OO$8+OO9+5))</f>
        <v/>
      </c>
      <c r="OP13" s="284" t="str">
        <f>IF(INDEX('Opinion Statement (DistHeat)'!$D:$D,OP$8+OP9+5)="","",INDEX('Opinion Statement (DistHeat)'!$D:$D,OP$8+OP9+5))</f>
        <v/>
      </c>
      <c r="OQ13" s="284" t="str">
        <f>IF(INDEX('Opinion Statement (DistHeat)'!$C:$C,OQ$8+OQ9+6)="","",INDEX('Opinion Statement (DistHeat)'!$C:$C,OQ$8+OQ9+6))</f>
        <v/>
      </c>
      <c r="OR13" s="285" t="str">
        <f>IF(INDEX('Opinion Statement (DistHeat)'!$D:$D,OR$8+OR9+6)="","",INDEX('Opinion Statement (DistHeat)'!$D:$D,OR$8+OR9+6))</f>
        <v/>
      </c>
      <c r="OS13" s="188" t="str">
        <f>IF(INDEX('Opinion Statement (DistHeat)'!$A:$A,OS$8+OS9)="","",INDEX('Opinion Statement (DistHeat)'!$A:$A,OS$8+OS9))</f>
        <v>-- Select --</v>
      </c>
      <c r="OT13" s="188" t="str">
        <f>IF(INDEX('Opinion Statement (DistHeat)'!$C:$C,OT$8+OT9)="","",INDEX('Opinion Statement (DistHeat)'!$C:$C,OT$8+OT9))</f>
        <v/>
      </c>
      <c r="OU13" s="188" t="str">
        <f>IF(INDEX('Opinion Statement (DistHeat)'!$E:$E,OU$8+OU9)="","",INDEX('Opinion Statement (DistHeat)'!$E:$E,OU$8+OU9))</f>
        <v>-- Select --</v>
      </c>
      <c r="OV13" s="188" t="str">
        <f>IF(INDEX('Opinion Statement (DistHeat)'!$G:$G,OV$8+OV9)="","",INDEX('Opinion Statement (DistHeat)'!$G:$G,OV$8+OV9))</f>
        <v>-- Select --</v>
      </c>
      <c r="OW13" s="188" t="str">
        <f>IF(INDEX('Opinion Statement (DistHeat)'!$A:$A,OW$8+OW9)="","",INDEX('Opinion Statement (DistHeat)'!$A:$A,OW$8+OW9))</f>
        <v>-- Select --</v>
      </c>
      <c r="OX13" s="188" t="str">
        <f>IF(INDEX('Opinion Statement (DistHeat)'!$C:$C,OX$8+OX9)="","",INDEX('Opinion Statement (DistHeat)'!$C:$C,OX$8+OX9))</f>
        <v/>
      </c>
      <c r="OY13" s="188" t="str">
        <f>IF(INDEX('Opinion Statement (DistHeat)'!$E:$E,OY$8+OY9)="","",INDEX('Opinion Statement (DistHeat)'!$E:$E,OY$8+OY9))</f>
        <v>-- Select --</v>
      </c>
      <c r="OZ13" s="188" t="str">
        <f>IF(INDEX('Opinion Statement (DistHeat)'!$G:$G,OZ$8+OZ9)="","",INDEX('Opinion Statement (DistHeat)'!$G:$G,OZ$8+OZ9))</f>
        <v>-- Select --</v>
      </c>
      <c r="PA13" s="188" t="str">
        <f>IF(INDEX('Opinion Statement (DistHeat)'!$A:$A,PA$8+PA9)="","",INDEX('Opinion Statement (DistHeat)'!$A:$A,PA$8+PA9))</f>
        <v>-- Select --</v>
      </c>
      <c r="PB13" s="188" t="str">
        <f>IF(INDEX('Opinion Statement (DistHeat)'!$C:$C,PB$8+PB9)="","",INDEX('Opinion Statement (DistHeat)'!$C:$C,PB$8+PB9))</f>
        <v/>
      </c>
      <c r="PC13" s="188" t="str">
        <f>IF(INDEX('Opinion Statement (DistHeat)'!$E:$E,PC$8+PC9)="","",INDEX('Opinion Statement (DistHeat)'!$E:$E,PC$8+PC9))</f>
        <v>-- Select --</v>
      </c>
      <c r="PD13" s="188" t="str">
        <f>IF(INDEX('Opinion Statement (DistHeat)'!$G:$G,PD$8+PD9)="","",INDEX('Opinion Statement (DistHeat)'!$G:$G,PD$8+PD9))</f>
        <v>-- Select --</v>
      </c>
      <c r="PE13" s="188" t="str">
        <f>IF(INDEX('Opinion Statement (DistHeat)'!$A:$A,PE$8+PE9)="","",INDEX('Opinion Statement (DistHeat)'!$A:$A,PE$8+PE9))</f>
        <v>-- Select --</v>
      </c>
      <c r="PF13" s="188" t="str">
        <f>IF(INDEX('Opinion Statement (DistHeat)'!$C:$C,PF$8+PF9)="","",INDEX('Opinion Statement (DistHeat)'!$C:$C,PF$8+PF9))</f>
        <v/>
      </c>
      <c r="PG13" s="188" t="str">
        <f>IF(INDEX('Opinion Statement (DistHeat)'!$E:$E,PG$8+PG9)="","",INDEX('Opinion Statement (DistHeat)'!$E:$E,PG$8+PG9))</f>
        <v>-- Select --</v>
      </c>
      <c r="PH13" s="188" t="str">
        <f>IF(INDEX('Opinion Statement (DistHeat)'!$G:$G,PH$8+PH9)="","",INDEX('Opinion Statement (DistHeat)'!$G:$G,PH$8+PH9))</f>
        <v>-- Select --</v>
      </c>
      <c r="PI13" s="188" t="str">
        <f>IF(INDEX('Opinion Statement (DistHeat)'!$A:$A,PI$8+PI9)="","",INDEX('Opinion Statement (DistHeat)'!$A:$A,PI$8+PI9))</f>
        <v>-- Select --</v>
      </c>
      <c r="PJ13" s="188" t="str">
        <f>IF(INDEX('Opinion Statement (DistHeat)'!$C:$C,PJ$8+PJ9)="","",INDEX('Opinion Statement (DistHeat)'!$C:$C,PJ$8+PJ9))</f>
        <v/>
      </c>
      <c r="PK13" s="188" t="str">
        <f>IF(INDEX('Opinion Statement (DistHeat)'!$E:$E,PK$8+PK9)="","",INDEX('Opinion Statement (DistHeat)'!$E:$E,PK$8+PK9))</f>
        <v>-- Select --</v>
      </c>
      <c r="PL13" s="188" t="str">
        <f>IF(INDEX('Opinion Statement (DistHeat)'!$G:$G,PL$8+PL9)="","",INDEX('Opinion Statement (DistHeat)'!$G:$G,PL$8+PL9))</f>
        <v>-- Select --</v>
      </c>
      <c r="PM13" s="188" t="str">
        <f>IF(INDEX('Opinion Statement (DistHeat)'!$A:$A,PM$8+PM9)="","",INDEX('Opinion Statement (DistHeat)'!$A:$A,PM$8+PM9))</f>
        <v>-- Select --</v>
      </c>
      <c r="PN13" s="188" t="str">
        <f>IF(INDEX('Opinion Statement (DistHeat)'!$C:$C,PN$8+PN9)="","",INDEX('Opinion Statement (DistHeat)'!$C:$C,PN$8+PN9))</f>
        <v/>
      </c>
      <c r="PO13" s="188" t="str">
        <f>IF(INDEX('Opinion Statement (DistHeat)'!$E:$E,PO$8+PO9)="","",INDEX('Opinion Statement (DistHeat)'!$E:$E,PO$8+PO9))</f>
        <v>-- Select --</v>
      </c>
      <c r="PP13" s="188" t="str">
        <f>IF(INDEX('Opinion Statement (DistHeat)'!$G:$G,PP$8+PP9)="","",INDEX('Opinion Statement (DistHeat)'!$G:$G,PP$8+PP9))</f>
        <v>-- Select --</v>
      </c>
      <c r="PQ13" s="188" t="str">
        <f>IF(INDEX('Opinion Statement (DistHeat)'!$A:$A,PQ$8+PQ9)="","",INDEX('Opinion Statement (DistHeat)'!$A:$A,PQ$8+PQ9))</f>
        <v>-- Select --</v>
      </c>
      <c r="PR13" s="188" t="str">
        <f>IF(INDEX('Opinion Statement (DistHeat)'!$C:$C,PR$8+PR9)="","",INDEX('Opinion Statement (DistHeat)'!$C:$C,PR$8+PR9))</f>
        <v/>
      </c>
      <c r="PS13" s="188" t="str">
        <f>IF(INDEX('Opinion Statement (DistHeat)'!$E:$E,PS$8+PS9)="","",INDEX('Opinion Statement (DistHeat)'!$E:$E,PS$8+PS9))</f>
        <v>-- Select --</v>
      </c>
      <c r="PT13" s="188" t="str">
        <f>IF(INDEX('Opinion Statement (DistHeat)'!$G:$G,PT$8+PT9)="","",INDEX('Opinion Statement (DistHeat)'!$G:$G,PT$8+PT9))</f>
        <v>-- Select --</v>
      </c>
      <c r="PU13" s="188" t="str">
        <f>IF(INDEX('Opinion Statement (DistHeat)'!$A:$A,PU$8+PU9)="","",INDEX('Opinion Statement (DistHeat)'!$A:$A,PU$8+PU9))</f>
        <v>-- Select --</v>
      </c>
      <c r="PV13" s="188" t="str">
        <f>IF(INDEX('Opinion Statement (DistHeat)'!$C:$C,PV$8+PV9)="","",INDEX('Opinion Statement (DistHeat)'!$C:$C,PV$8+PV9))</f>
        <v/>
      </c>
      <c r="PW13" s="188" t="str">
        <f>IF(INDEX('Opinion Statement (DistHeat)'!$E:$E,PW$8+PW9)="","",INDEX('Opinion Statement (DistHeat)'!$E:$E,PW$8+PW9))</f>
        <v>-- Select --</v>
      </c>
      <c r="PX13" s="188" t="str">
        <f>IF(INDEX('Opinion Statement (DistHeat)'!$G:$G,PX$8+PX9)="","",INDEX('Opinion Statement (DistHeat)'!$G:$G,PX$8+PX9))</f>
        <v>-- Select --</v>
      </c>
      <c r="PY13" s="188" t="str">
        <f>IF(INDEX('Opinion Statement (DistHeat)'!$A:$A,PY$8+PY9)="","",INDEX('Opinion Statement (DistHeat)'!$A:$A,PY$8+PY9))</f>
        <v>-- Select --</v>
      </c>
      <c r="PZ13" s="188" t="str">
        <f>IF(INDEX('Opinion Statement (DistHeat)'!$C:$C,PZ$8+PZ9)="","",INDEX('Opinion Statement (DistHeat)'!$C:$C,PZ$8+PZ9))</f>
        <v/>
      </c>
      <c r="QA13" s="188" t="str">
        <f>IF(INDEX('Opinion Statement (DistHeat)'!$E:$E,QA$8+QA9)="","",INDEX('Opinion Statement (DistHeat)'!$E:$E,QA$8+QA9))</f>
        <v>-- Select --</v>
      </c>
      <c r="QB13" s="188" t="str">
        <f>IF(INDEX('Opinion Statement (DistHeat)'!$G:$G,QB$8+QB9)="","",INDEX('Opinion Statement (DistHeat)'!$G:$G,QB$8+QB9))</f>
        <v>-- Select --</v>
      </c>
      <c r="QC13" s="188" t="str">
        <f>IF(INDEX('Opinion Statement (DistHeat)'!$A:$A,QC$8+QC9)="","",INDEX('Opinion Statement (DistHeat)'!$A:$A,QC$8+QC9))</f>
        <v>-- Select --</v>
      </c>
      <c r="QD13" s="188" t="str">
        <f>IF(INDEX('Opinion Statement (DistHeat)'!$C:$C,QD$8+QD9)="","",INDEX('Opinion Statement (DistHeat)'!$C:$C,QD$8+QD9))</f>
        <v/>
      </c>
      <c r="QE13" s="188" t="str">
        <f>IF(INDEX('Opinion Statement (DistHeat)'!$E:$E,QE$8+QE9)="","",INDEX('Opinion Statement (DistHeat)'!$E:$E,QE$8+QE9))</f>
        <v>-- Select --</v>
      </c>
      <c r="QF13" s="188" t="str">
        <f>IF(INDEX('Opinion Statement (DistHeat)'!$G:$G,QF$8+QF9)="","",INDEX('Opinion Statement (DistHeat)'!$G:$G,QF$8+QF9))</f>
        <v>-- Select --</v>
      </c>
      <c r="QG13" s="283" t="str">
        <f>IF(INDEX('Opinion Statement (DistHeat)'!$C:$C,QG$8+QG9+2)="","",INDEX('Opinion Statement (DistHeat)'!$C:$C,QG$8+QG9+2))</f>
        <v/>
      </c>
      <c r="QH13" s="284" t="str">
        <f>IF(INDEX('Opinion Statement (DistHeat)'!$D:$D,QH$8+QH9+2)="","",INDEX('Opinion Statement (DistHeat)'!$D:$D,QH$8+QH9+2))</f>
        <v/>
      </c>
      <c r="QI13" s="284" t="str">
        <f>IF(INDEX('Opinion Statement (DistHeat)'!$C:$C,QI$8+QI9+3)="","",INDEX('Opinion Statement (DistHeat)'!$C:$C,QI$8+QI9+3))</f>
        <v/>
      </c>
      <c r="QJ13" s="284" t="str">
        <f>IF(INDEX('Opinion Statement (DistHeat)'!$D:$D,QJ$8+QJ9+3)="","",INDEX('Opinion Statement (DistHeat)'!$D:$D,QJ$8+QJ9+3))</f>
        <v/>
      </c>
      <c r="QK13" s="284" t="str">
        <f>IF(INDEX('Opinion Statement (DistHeat)'!$C:$C,QK$8+QK9+4)="","",INDEX('Opinion Statement (DistHeat)'!$C:$C,QK$8+QK9+4))</f>
        <v/>
      </c>
      <c r="QL13" s="284" t="str">
        <f>IF(INDEX('Opinion Statement (DistHeat)'!$D:$D,QL$8+QL9+4)="","",INDEX('Opinion Statement (DistHeat)'!$D:$D,QL$8+QL9+4))</f>
        <v/>
      </c>
      <c r="QM13" s="284" t="str">
        <f>IF(INDEX('Opinion Statement (DistHeat)'!$C:$C,QM$8+QM9+5)="","",INDEX('Opinion Statement (DistHeat)'!$C:$C,QM$8+QM9+5))</f>
        <v/>
      </c>
      <c r="QN13" s="284" t="str">
        <f>IF(INDEX('Opinion Statement (DistHeat)'!$D:$D,QN$8+QN9+5)="","",INDEX('Opinion Statement (DistHeat)'!$D:$D,QN$8+QN9+5))</f>
        <v/>
      </c>
      <c r="QO13" s="284" t="str">
        <f>IF(INDEX('Opinion Statement (DistHeat)'!$C:$C,QO$8+QO9+6)="","",INDEX('Opinion Statement (DistHeat)'!$C:$C,QO$8+QO9+6))</f>
        <v/>
      </c>
      <c r="QP13" s="285" t="str">
        <f>IF(INDEX('Opinion Statement (DistHeat)'!$D:$D,QP$8+QP9+6)="","",INDEX('Opinion Statement (DistHeat)'!$D:$D,QP$8+QP9+6))</f>
        <v/>
      </c>
      <c r="QQ13" s="188" t="str">
        <f>IF(INDEX('Opinion Statement (DistHeat)'!$A:$A,QQ$8+QQ9)="","",INDEX('Opinion Statement (DistHeat)'!$A:$A,QQ$8+QQ9))</f>
        <v>-- Select --</v>
      </c>
      <c r="QR13" s="188" t="str">
        <f>IF(INDEX('Opinion Statement (DistHeat)'!$C:$C,QR$8+QR9)="","",INDEX('Opinion Statement (DistHeat)'!$C:$C,QR$8+QR9))</f>
        <v/>
      </c>
      <c r="QS13" s="188" t="str">
        <f>IF(INDEX('Opinion Statement (DistHeat)'!$E:$E,QS$8+QS9)="","",INDEX('Opinion Statement (DistHeat)'!$E:$E,QS$8+QS9))</f>
        <v>-- Select --</v>
      </c>
      <c r="QT13" s="188" t="str">
        <f>IF(INDEX('Opinion Statement (DistHeat)'!$G:$G,QT$8+QT9)="","",INDEX('Opinion Statement (DistHeat)'!$G:$G,QT$8+QT9))</f>
        <v>-- Select --</v>
      </c>
      <c r="QU13" s="188" t="str">
        <f>IF(INDEX('Opinion Statement (DistHeat)'!$A:$A,QU$8+QU9)="","",INDEX('Opinion Statement (DistHeat)'!$A:$A,QU$8+QU9))</f>
        <v>-- Select --</v>
      </c>
      <c r="QV13" s="188" t="str">
        <f>IF(INDEX('Opinion Statement (DistHeat)'!$C:$C,QV$8+QV9)="","",INDEX('Opinion Statement (DistHeat)'!$C:$C,QV$8+QV9))</f>
        <v/>
      </c>
      <c r="QW13" s="188" t="str">
        <f>IF(INDEX('Opinion Statement (DistHeat)'!$E:$E,QW$8+QW9)="","",INDEX('Opinion Statement (DistHeat)'!$E:$E,QW$8+QW9))</f>
        <v>-- Select --</v>
      </c>
      <c r="QX13" s="188" t="str">
        <f>IF(INDEX('Opinion Statement (DistHeat)'!$G:$G,QX$8+QX9)="","",INDEX('Opinion Statement (DistHeat)'!$G:$G,QX$8+QX9))</f>
        <v>-- Select --</v>
      </c>
      <c r="QY13" s="188" t="str">
        <f>IF(INDEX('Opinion Statement (DistHeat)'!$A:$A,QY$8+QY9)="","",INDEX('Opinion Statement (DistHeat)'!$A:$A,QY$8+QY9))</f>
        <v>-- Select --</v>
      </c>
      <c r="QZ13" s="188" t="str">
        <f>IF(INDEX('Opinion Statement (DistHeat)'!$C:$C,QZ$8+QZ9)="","",INDEX('Opinion Statement (DistHeat)'!$C:$C,QZ$8+QZ9))</f>
        <v/>
      </c>
      <c r="RA13" s="188" t="str">
        <f>IF(INDEX('Opinion Statement (DistHeat)'!$E:$E,RA$8+RA9)="","",INDEX('Opinion Statement (DistHeat)'!$E:$E,RA$8+RA9))</f>
        <v>-- Select --</v>
      </c>
      <c r="RB13" s="188" t="str">
        <f>IF(INDEX('Opinion Statement (DistHeat)'!$G:$G,RB$8+RB9)="","",INDEX('Opinion Statement (DistHeat)'!$G:$G,RB$8+RB9))</f>
        <v>-- Select --</v>
      </c>
      <c r="RC13" s="188" t="str">
        <f>IF(INDEX('Opinion Statement (DistHeat)'!$A:$A,RC$8+RC9)="","",INDEX('Opinion Statement (DistHeat)'!$A:$A,RC$8+RC9))</f>
        <v>-- Select --</v>
      </c>
      <c r="RD13" s="188" t="str">
        <f>IF(INDEX('Opinion Statement (DistHeat)'!$C:$C,RD$8+RD9)="","",INDEX('Opinion Statement (DistHeat)'!$C:$C,RD$8+RD9))</f>
        <v/>
      </c>
      <c r="RE13" s="188" t="str">
        <f>IF(INDEX('Opinion Statement (DistHeat)'!$E:$E,RE$8+RE9)="","",INDEX('Opinion Statement (DistHeat)'!$E:$E,RE$8+RE9))</f>
        <v>-- Select --</v>
      </c>
      <c r="RF13" s="188" t="str">
        <f>IF(INDEX('Opinion Statement (DistHeat)'!$G:$G,RF$8+RF9)="","",INDEX('Opinion Statement (DistHeat)'!$G:$G,RF$8+RF9))</f>
        <v>-- Select --</v>
      </c>
      <c r="RG13" s="188" t="str">
        <f>IF(INDEX('Opinion Statement (DistHeat)'!$A:$A,RG$8+RG9)="","",INDEX('Opinion Statement (DistHeat)'!$A:$A,RG$8+RG9))</f>
        <v>-- Select --</v>
      </c>
      <c r="RH13" s="188" t="str">
        <f>IF(INDEX('Opinion Statement (DistHeat)'!$C:$C,RH$8+RH9)="","",INDEX('Opinion Statement (DistHeat)'!$C:$C,RH$8+RH9))</f>
        <v/>
      </c>
      <c r="RI13" s="188" t="str">
        <f>IF(INDEX('Opinion Statement (DistHeat)'!$E:$E,RI$8+RI9)="","",INDEX('Opinion Statement (DistHeat)'!$E:$E,RI$8+RI9))</f>
        <v>-- Select --</v>
      </c>
      <c r="RJ13" s="188" t="str">
        <f>IF(INDEX('Opinion Statement (DistHeat)'!$G:$G,RJ$8+RJ9)="","",INDEX('Opinion Statement (DistHeat)'!$G:$G,RJ$8+RJ9))</f>
        <v>-- Select --</v>
      </c>
      <c r="RK13" s="188" t="str">
        <f>IF(INDEX('Opinion Statement (DistHeat)'!$A:$A,RK$8+RK9)="","",INDEX('Opinion Statement (DistHeat)'!$A:$A,RK$8+RK9))</f>
        <v>-- Select --</v>
      </c>
      <c r="RL13" s="188" t="str">
        <f>IF(INDEX('Opinion Statement (DistHeat)'!$C:$C,RL$8+RL9)="","",INDEX('Opinion Statement (DistHeat)'!$C:$C,RL$8+RL9))</f>
        <v/>
      </c>
      <c r="RM13" s="188" t="str">
        <f>IF(INDEX('Opinion Statement (DistHeat)'!$E:$E,RM$8+RM9)="","",INDEX('Opinion Statement (DistHeat)'!$E:$E,RM$8+RM9))</f>
        <v>-- Select --</v>
      </c>
      <c r="RN13" s="188" t="str">
        <f>IF(INDEX('Opinion Statement (DistHeat)'!$G:$G,RN$8+RN9)="","",INDEX('Opinion Statement (DistHeat)'!$G:$G,RN$8+RN9))</f>
        <v>-- Select --</v>
      </c>
      <c r="RO13" s="188" t="str">
        <f>IF(INDEX('Opinion Statement (DistHeat)'!$A:$A,RO$8+RO9)="","",INDEX('Opinion Statement (DistHeat)'!$A:$A,RO$8+RO9))</f>
        <v>-- Select --</v>
      </c>
      <c r="RP13" s="188" t="str">
        <f>IF(INDEX('Opinion Statement (DistHeat)'!$C:$C,RP$8+RP9)="","",INDEX('Opinion Statement (DistHeat)'!$C:$C,RP$8+RP9))</f>
        <v/>
      </c>
      <c r="RQ13" s="188" t="str">
        <f>IF(INDEX('Opinion Statement (DistHeat)'!$E:$E,RQ$8+RQ9)="","",INDEX('Opinion Statement (DistHeat)'!$E:$E,RQ$8+RQ9))</f>
        <v>-- Select --</v>
      </c>
      <c r="RR13" s="188" t="str">
        <f>IF(INDEX('Opinion Statement (DistHeat)'!$G:$G,RR$8+RR9)="","",INDEX('Opinion Statement (DistHeat)'!$G:$G,RR$8+RR9))</f>
        <v>-- Select --</v>
      </c>
      <c r="RS13" s="188" t="str">
        <f>IF(INDEX('Opinion Statement (DistHeat)'!$A:$A,RS$8+RS9)="","",INDEX('Opinion Statement (DistHeat)'!$A:$A,RS$8+RS9))</f>
        <v>-- Select --</v>
      </c>
      <c r="RT13" s="188" t="str">
        <f>IF(INDEX('Opinion Statement (DistHeat)'!$C:$C,RT$8+RT9)="","",INDEX('Opinion Statement (DistHeat)'!$C:$C,RT$8+RT9))</f>
        <v/>
      </c>
      <c r="RU13" s="188" t="str">
        <f>IF(INDEX('Opinion Statement (DistHeat)'!$E:$E,RU$8+RU9)="","",INDEX('Opinion Statement (DistHeat)'!$E:$E,RU$8+RU9))</f>
        <v>-- Select --</v>
      </c>
      <c r="RV13" s="188" t="str">
        <f>IF(INDEX('Opinion Statement (DistHeat)'!$G:$G,RV$8+RV9)="","",INDEX('Opinion Statement (DistHeat)'!$G:$G,RV$8+RV9))</f>
        <v>-- Select --</v>
      </c>
      <c r="RW13" s="188" t="str">
        <f>IF(INDEX('Opinion Statement (DistHeat)'!$A:$A,RW$8+RW9)="","",INDEX('Opinion Statement (DistHeat)'!$A:$A,RW$8+RW9))</f>
        <v>-- Select --</v>
      </c>
      <c r="RX13" s="188" t="str">
        <f>IF(INDEX('Opinion Statement (DistHeat)'!$C:$C,RX$8+RX9)="","",INDEX('Opinion Statement (DistHeat)'!$C:$C,RX$8+RX9))</f>
        <v/>
      </c>
      <c r="RY13" s="188" t="str">
        <f>IF(INDEX('Opinion Statement (DistHeat)'!$E:$E,RY$8+RY9)="","",INDEX('Opinion Statement (DistHeat)'!$E:$E,RY$8+RY9))</f>
        <v>-- Select --</v>
      </c>
      <c r="RZ13" s="188" t="str">
        <f>IF(INDEX('Opinion Statement (DistHeat)'!$G:$G,RZ$8+RZ9)="","",INDEX('Opinion Statement (DistHeat)'!$G:$G,RZ$8+RZ9))</f>
        <v>-- Select --</v>
      </c>
      <c r="SA13" s="188" t="str">
        <f>IF(INDEX('Opinion Statement (DistHeat)'!$A:$A,SA$8+SA9)="","",INDEX('Opinion Statement (DistHeat)'!$A:$A,SA$8+SA9))</f>
        <v>-- Select --</v>
      </c>
      <c r="SB13" s="188" t="str">
        <f>IF(INDEX('Opinion Statement (DistHeat)'!$C:$C,SB$8+SB9)="","",INDEX('Opinion Statement (DistHeat)'!$C:$C,SB$8+SB9))</f>
        <v/>
      </c>
      <c r="SC13" s="188" t="str">
        <f>IF(INDEX('Opinion Statement (DistHeat)'!$E:$E,SC$8+SC9)="","",INDEX('Opinion Statement (DistHeat)'!$E:$E,SC$8+SC9))</f>
        <v>-- Select --</v>
      </c>
      <c r="SD13" s="188" t="str">
        <f>IF(INDEX('Opinion Statement (DistHeat)'!$G:$G,SD$8+SD9)="","",INDEX('Opinion Statement (DistHeat)'!$G:$G,SD$8+SD9))</f>
        <v>-- Select --</v>
      </c>
      <c r="SE13" s="283" t="str">
        <f>IF(INDEX('Opinion Statement (DistHeat)'!$C:$C,SE$8+SE9+2)="","",INDEX('Opinion Statement (DistHeat)'!$C:$C,SE$8+SE9+2))</f>
        <v/>
      </c>
      <c r="SF13" s="284" t="str">
        <f>IF(INDEX('Opinion Statement (DistHeat)'!$D:$D,SF$8+SF9+2)="","",INDEX('Opinion Statement (DistHeat)'!$D:$D,SF$8+SF9+2))</f>
        <v/>
      </c>
      <c r="SG13" s="284" t="str">
        <f>IF(INDEX('Opinion Statement (DistHeat)'!$C:$C,SG$8+SG9+3)="","",INDEX('Opinion Statement (DistHeat)'!$C:$C,SG$8+SG9+3))</f>
        <v/>
      </c>
      <c r="SH13" s="284" t="str">
        <f>IF(INDEX('Opinion Statement (DistHeat)'!$D:$D,SH$8+SH9+3)="","",INDEX('Opinion Statement (DistHeat)'!$D:$D,SH$8+SH9+3))</f>
        <v/>
      </c>
      <c r="SI13" s="284" t="str">
        <f>IF(INDEX('Opinion Statement (DistHeat)'!$C:$C,SI$8+SI9+4)="","",INDEX('Opinion Statement (DistHeat)'!$C:$C,SI$8+SI9+4))</f>
        <v/>
      </c>
      <c r="SJ13" s="284" t="str">
        <f>IF(INDEX('Opinion Statement (DistHeat)'!$D:$D,SJ$8+SJ9+4)="","",INDEX('Opinion Statement (DistHeat)'!$D:$D,SJ$8+SJ9+4))</f>
        <v/>
      </c>
      <c r="SK13" s="284" t="str">
        <f>IF(INDEX('Opinion Statement (DistHeat)'!$C:$C,SK$8+SK9+5)="","",INDEX('Opinion Statement (DistHeat)'!$C:$C,SK$8+SK9+5))</f>
        <v/>
      </c>
      <c r="SL13" s="284" t="str">
        <f>IF(INDEX('Opinion Statement (DistHeat)'!$D:$D,SL$8+SL9+5)="","",INDEX('Opinion Statement (DistHeat)'!$D:$D,SL$8+SL9+5))</f>
        <v/>
      </c>
      <c r="SM13" s="284" t="str">
        <f>IF(INDEX('Opinion Statement (DistHeat)'!$C:$C,SM$8+SM9+6)="","",INDEX('Opinion Statement (DistHeat)'!$C:$C,SM$8+SM9+6))</f>
        <v/>
      </c>
      <c r="SN13" s="285" t="str">
        <f>IF(INDEX('Opinion Statement (DistHeat)'!$D:$D,SN$8+SN9+6)="","",INDEX('Opinion Statement (DistHeat)'!$D:$D,SN$8+SN9+6))</f>
        <v/>
      </c>
      <c r="SO13" s="188" t="str">
        <f>IF(INDEX('Opinion Statement (DistHeat)'!$A:$A,SO$8+SO9)="","",INDEX('Opinion Statement (DistHeat)'!$A:$A,SO$8+SO9))</f>
        <v>-- Select --</v>
      </c>
      <c r="SP13" s="188" t="str">
        <f>IF(INDEX('Opinion Statement (DistHeat)'!$C:$C,SP$8+SP9)="","",INDEX('Opinion Statement (DistHeat)'!$C:$C,SP$8+SP9))</f>
        <v/>
      </c>
      <c r="SQ13" s="188" t="str">
        <f>IF(INDEX('Opinion Statement (DistHeat)'!$E:$E,SQ$8+SQ9)="","",INDEX('Opinion Statement (DistHeat)'!$E:$E,SQ$8+SQ9))</f>
        <v>-- Select --</v>
      </c>
      <c r="SR13" s="188" t="str">
        <f>IF(INDEX('Opinion Statement (DistHeat)'!$G:$G,SR$8+SR9)="","",INDEX('Opinion Statement (DistHeat)'!$G:$G,SR$8+SR9))</f>
        <v>-- Select --</v>
      </c>
      <c r="SS13" s="188" t="str">
        <f>IF(INDEX('Opinion Statement (DistHeat)'!$A:$A,SS$8+SS9)="","",INDEX('Opinion Statement (DistHeat)'!$A:$A,SS$8+SS9))</f>
        <v>-- Select --</v>
      </c>
      <c r="ST13" s="188" t="str">
        <f>IF(INDEX('Opinion Statement (DistHeat)'!$C:$C,ST$8+ST9)="","",INDEX('Opinion Statement (DistHeat)'!$C:$C,ST$8+ST9))</f>
        <v/>
      </c>
      <c r="SU13" s="188" t="str">
        <f>IF(INDEX('Opinion Statement (DistHeat)'!$E:$E,SU$8+SU9)="","",INDEX('Opinion Statement (DistHeat)'!$E:$E,SU$8+SU9))</f>
        <v>-- Select --</v>
      </c>
      <c r="SV13" s="188" t="str">
        <f>IF(INDEX('Opinion Statement (DistHeat)'!$G:$G,SV$8+SV9)="","",INDEX('Opinion Statement (DistHeat)'!$G:$G,SV$8+SV9))</f>
        <v>-- Select --</v>
      </c>
      <c r="SW13" s="188" t="str">
        <f>IF(INDEX('Opinion Statement (DistHeat)'!$A:$A,SW$8+SW9)="","",INDEX('Opinion Statement (DistHeat)'!$A:$A,SW$8+SW9))</f>
        <v>-- Select --</v>
      </c>
      <c r="SX13" s="188" t="str">
        <f>IF(INDEX('Opinion Statement (DistHeat)'!$C:$C,SX$8+SX9)="","",INDEX('Opinion Statement (DistHeat)'!$C:$C,SX$8+SX9))</f>
        <v/>
      </c>
      <c r="SY13" s="188" t="str">
        <f>IF(INDEX('Opinion Statement (DistHeat)'!$E:$E,SY$8+SY9)="","",INDEX('Opinion Statement (DistHeat)'!$E:$E,SY$8+SY9))</f>
        <v>-- Select --</v>
      </c>
      <c r="SZ13" s="188" t="str">
        <f>IF(INDEX('Opinion Statement (DistHeat)'!$G:$G,SZ$8+SZ9)="","",INDEX('Opinion Statement (DistHeat)'!$G:$G,SZ$8+SZ9))</f>
        <v>-- Select --</v>
      </c>
      <c r="TA13" s="188" t="str">
        <f>IF(INDEX('Opinion Statement (DistHeat)'!$A:$A,TA$8+TA9)="","",INDEX('Opinion Statement (DistHeat)'!$A:$A,TA$8+TA9))</f>
        <v>-- Select --</v>
      </c>
      <c r="TB13" s="188" t="str">
        <f>IF(INDEX('Opinion Statement (DistHeat)'!$C:$C,TB$8+TB9)="","",INDEX('Opinion Statement (DistHeat)'!$C:$C,TB$8+TB9))</f>
        <v/>
      </c>
      <c r="TC13" s="188" t="str">
        <f>IF(INDEX('Opinion Statement (DistHeat)'!$E:$E,TC$8+TC9)="","",INDEX('Opinion Statement (DistHeat)'!$E:$E,TC$8+TC9))</f>
        <v>-- Select --</v>
      </c>
      <c r="TD13" s="188" t="str">
        <f>IF(INDEX('Opinion Statement (DistHeat)'!$G:$G,TD$8+TD9)="","",INDEX('Opinion Statement (DistHeat)'!$G:$G,TD$8+TD9))</f>
        <v>-- Select --</v>
      </c>
      <c r="TE13" s="188" t="str">
        <f>IF(INDEX('Opinion Statement (DistHeat)'!$A:$A,TE$8+TE9)="","",INDEX('Opinion Statement (DistHeat)'!$A:$A,TE$8+TE9))</f>
        <v>-- Select --</v>
      </c>
      <c r="TF13" s="188" t="str">
        <f>IF(INDEX('Opinion Statement (DistHeat)'!$C:$C,TF$8+TF9)="","",INDEX('Opinion Statement (DistHeat)'!$C:$C,TF$8+TF9))</f>
        <v/>
      </c>
      <c r="TG13" s="188" t="str">
        <f>IF(INDEX('Opinion Statement (DistHeat)'!$E:$E,TG$8+TG9)="","",INDEX('Opinion Statement (DistHeat)'!$E:$E,TG$8+TG9))</f>
        <v>-- Select --</v>
      </c>
      <c r="TH13" s="188" t="str">
        <f>IF(INDEX('Opinion Statement (DistHeat)'!$G:$G,TH$8+TH9)="","",INDEX('Opinion Statement (DistHeat)'!$G:$G,TH$8+TH9))</f>
        <v>-- Select --</v>
      </c>
      <c r="TI13" s="188" t="str">
        <f>IF(INDEX('Opinion Statement (DistHeat)'!$A:$A,TI$8+TI9)="","",INDEX('Opinion Statement (DistHeat)'!$A:$A,TI$8+TI9))</f>
        <v>-- Select --</v>
      </c>
      <c r="TJ13" s="188" t="str">
        <f>IF(INDEX('Opinion Statement (DistHeat)'!$C:$C,TJ$8+TJ9)="","",INDEX('Opinion Statement (DistHeat)'!$C:$C,TJ$8+TJ9))</f>
        <v/>
      </c>
      <c r="TK13" s="188" t="str">
        <f>IF(INDEX('Opinion Statement (DistHeat)'!$E:$E,TK$8+TK9)="","",INDEX('Opinion Statement (DistHeat)'!$E:$E,TK$8+TK9))</f>
        <v>-- Select --</v>
      </c>
      <c r="TL13" s="188" t="str">
        <f>IF(INDEX('Opinion Statement (DistHeat)'!$G:$G,TL$8+TL9)="","",INDEX('Opinion Statement (DistHeat)'!$G:$G,TL$8+TL9))</f>
        <v>-- Select --</v>
      </c>
      <c r="TM13" s="188" t="str">
        <f>IF(INDEX('Opinion Statement (DistHeat)'!$A:$A,TM$8+TM9)="","",INDEX('Opinion Statement (DistHeat)'!$A:$A,TM$8+TM9))</f>
        <v>-- Select --</v>
      </c>
      <c r="TN13" s="188" t="str">
        <f>IF(INDEX('Opinion Statement (DistHeat)'!$C:$C,TN$8+TN9)="","",INDEX('Opinion Statement (DistHeat)'!$C:$C,TN$8+TN9))</f>
        <v/>
      </c>
      <c r="TO13" s="188" t="str">
        <f>IF(INDEX('Opinion Statement (DistHeat)'!$E:$E,TO$8+TO9)="","",INDEX('Opinion Statement (DistHeat)'!$E:$E,TO$8+TO9))</f>
        <v>-- Select --</v>
      </c>
      <c r="TP13" s="188" t="str">
        <f>IF(INDEX('Opinion Statement (DistHeat)'!$G:$G,TP$8+TP9)="","",INDEX('Opinion Statement (DistHeat)'!$G:$G,TP$8+TP9))</f>
        <v>-- Select --</v>
      </c>
      <c r="TQ13" s="188" t="str">
        <f>IF(INDEX('Opinion Statement (DistHeat)'!$A:$A,TQ$8+TQ9)="","",INDEX('Opinion Statement (DistHeat)'!$A:$A,TQ$8+TQ9))</f>
        <v>-- Select --</v>
      </c>
      <c r="TR13" s="188" t="str">
        <f>IF(INDEX('Opinion Statement (DistHeat)'!$C:$C,TR$8+TR9)="","",INDEX('Opinion Statement (DistHeat)'!$C:$C,TR$8+TR9))</f>
        <v/>
      </c>
      <c r="TS13" s="188" t="str">
        <f>IF(INDEX('Opinion Statement (DistHeat)'!$E:$E,TS$8+TS9)="","",INDEX('Opinion Statement (DistHeat)'!$E:$E,TS$8+TS9))</f>
        <v>-- Select --</v>
      </c>
      <c r="TT13" s="188" t="str">
        <f>IF(INDEX('Opinion Statement (DistHeat)'!$G:$G,TT$8+TT9)="","",INDEX('Opinion Statement (DistHeat)'!$G:$G,TT$8+TT9))</f>
        <v>-- Select --</v>
      </c>
      <c r="TU13" s="188" t="str">
        <f>IF(INDEX('Opinion Statement (DistHeat)'!$A:$A,TU$8+TU9)="","",INDEX('Opinion Statement (DistHeat)'!$A:$A,TU$8+TU9))</f>
        <v>-- Select --</v>
      </c>
      <c r="TV13" s="188" t="str">
        <f>IF(INDEX('Opinion Statement (DistHeat)'!$C:$C,TV$8+TV9)="","",INDEX('Opinion Statement (DistHeat)'!$C:$C,TV$8+TV9))</f>
        <v/>
      </c>
      <c r="TW13" s="188" t="str">
        <f>IF(INDEX('Opinion Statement (DistHeat)'!$E:$E,TW$8+TW9)="","",INDEX('Opinion Statement (DistHeat)'!$E:$E,TW$8+TW9))</f>
        <v>-- Select --</v>
      </c>
      <c r="TX13" s="188" t="str">
        <f>IF(INDEX('Opinion Statement (DistHeat)'!$G:$G,TX$8+TX9)="","",INDEX('Opinion Statement (DistHeat)'!$G:$G,TX$8+TX9))</f>
        <v>-- Select --</v>
      </c>
      <c r="TY13" s="188" t="str">
        <f>IF(INDEX('Opinion Statement (DistHeat)'!$A:$A,TY$8+TY9)="","",INDEX('Opinion Statement (DistHeat)'!$A:$A,TY$8+TY9))</f>
        <v>-- Select --</v>
      </c>
      <c r="TZ13" s="188" t="str">
        <f>IF(INDEX('Opinion Statement (DistHeat)'!$C:$C,TZ$8+TZ9)="","",INDEX('Opinion Statement (DistHeat)'!$C:$C,TZ$8+TZ9))</f>
        <v/>
      </c>
      <c r="UA13" s="188" t="str">
        <f>IF(INDEX('Opinion Statement (DistHeat)'!$E:$E,UA$8+UA9)="","",INDEX('Opinion Statement (DistHeat)'!$E:$E,UA$8+UA9))</f>
        <v>-- Select --</v>
      </c>
      <c r="UB13" s="188" t="str">
        <f>IF(INDEX('Opinion Statement (DistHeat)'!$G:$G,UB$8+UB9)="","",INDEX('Opinion Statement (DistHeat)'!$G:$G,UB$8+UB9))</f>
        <v>-- Select --</v>
      </c>
      <c r="UC13" s="283" t="str">
        <f>IF(INDEX('Opinion Statement (DistHeat)'!$C:$C,UC$8+UC9+2)="","",INDEX('Opinion Statement (DistHeat)'!$C:$C,UC$8+UC9+2))</f>
        <v/>
      </c>
      <c r="UD13" s="284" t="str">
        <f>IF(INDEX('Opinion Statement (DistHeat)'!$D:$D,UD$8+UD9+2)="","",INDEX('Opinion Statement (DistHeat)'!$D:$D,UD$8+UD9+2))</f>
        <v/>
      </c>
      <c r="UE13" s="284" t="str">
        <f>IF(INDEX('Opinion Statement (DistHeat)'!$C:$C,UE$8+UE9+3)="","",INDEX('Opinion Statement (DistHeat)'!$C:$C,UE$8+UE9+3))</f>
        <v/>
      </c>
      <c r="UF13" s="284" t="str">
        <f>IF(INDEX('Opinion Statement (DistHeat)'!$D:$D,UF$8+UF9+3)="","",INDEX('Opinion Statement (DistHeat)'!$D:$D,UF$8+UF9+3))</f>
        <v/>
      </c>
      <c r="UG13" s="284" t="str">
        <f>IF(INDEX('Opinion Statement (DistHeat)'!$C:$C,UG$8+UG9+4)="","",INDEX('Opinion Statement (DistHeat)'!$C:$C,UG$8+UG9+4))</f>
        <v/>
      </c>
      <c r="UH13" s="284" t="str">
        <f>IF(INDEX('Opinion Statement (DistHeat)'!$D:$D,UH$8+UH9+4)="","",INDEX('Opinion Statement (DistHeat)'!$D:$D,UH$8+UH9+4))</f>
        <v/>
      </c>
      <c r="UI13" s="284" t="str">
        <f>IF(INDEX('Opinion Statement (DistHeat)'!$C:$C,UI$8+UI9+5)="","",INDEX('Opinion Statement (DistHeat)'!$C:$C,UI$8+UI9+5))</f>
        <v/>
      </c>
      <c r="UJ13" s="284" t="str">
        <f>IF(INDEX('Opinion Statement (DistHeat)'!$D:$D,UJ$8+UJ9+5)="","",INDEX('Opinion Statement (DistHeat)'!$D:$D,UJ$8+UJ9+5))</f>
        <v/>
      </c>
      <c r="UK13" s="284" t="str">
        <f>IF(INDEX('Opinion Statement (DistHeat)'!$C:$C,UK$8+UK9+6)="","",INDEX('Opinion Statement (DistHeat)'!$C:$C,UK$8+UK9+6))</f>
        <v/>
      </c>
      <c r="UL13" s="285" t="str">
        <f>IF(INDEX('Opinion Statement (DistHeat)'!$D:$D,UL$8+UL9+6)="","",INDEX('Opinion Statement (DistHeat)'!$D:$D,UL$8+UL9+6))</f>
        <v/>
      </c>
      <c r="UM13" s="284" t="str">
        <f>IF(INDEX('Opinion Statement (DistHeat)'!$C:$C,UM$8)="","",INDEX('Opinion Statement (DistHeat)'!$C:$C,UM$8))</f>
        <v>-- Select --</v>
      </c>
      <c r="UN13" s="284" t="str">
        <f>IF(INDEX('Opinion Statement (DistHeat)'!$C:$C,UN$8)="","",INDEX('Opinion Statement (DistHeat)'!$C:$C,UN$8))</f>
        <v>-- Select --</v>
      </c>
      <c r="UO13" s="284" t="str">
        <f>IF(INDEX('Opinion Statement (DistHeat)'!$C:$C,UO$8)="","",INDEX('Opinion Statement (DistHeat)'!$C:$C,UO$8))</f>
        <v>-- Select --</v>
      </c>
      <c r="UP13" s="284" t="str">
        <f>IF(INDEX('Opinion Statement (DistHeat)'!$C:$C,UP$8)="","",INDEX('Opinion Statement (DistHeat)'!$C:$C,UP$8))</f>
        <v/>
      </c>
      <c r="UQ13" s="284" t="str">
        <f>IF(INDEX('Opinion Statement (DistHeat)'!$C:$C,UQ$8)="","",INDEX('Opinion Statement (DistHeat)'!$C:$C,UQ$8))</f>
        <v/>
      </c>
      <c r="UR13" s="284" t="str">
        <f>IF(INDEX('Opinion Statement (DistHeat)'!$C:$C,UR$8)="","",INDEX('Opinion Statement (DistHeat)'!$C:$C,UR$8))</f>
        <v/>
      </c>
      <c r="US13" s="284" t="str">
        <f>IF(INDEX('Opinion Statement (DistHeat)'!$C:$C,US$8)="","",INDEX('Opinion Statement (DistHeat)'!$C:$C,US$8))</f>
        <v/>
      </c>
      <c r="UT13" s="284" t="str">
        <f>IF(INDEX('Opinion Statement (DistHeat)'!$C:$C,UT$8)="","",INDEX('Opinion Statement (DistHeat)'!$C:$C,UT$8))</f>
        <v/>
      </c>
      <c r="UU13" s="284" t="str">
        <f>IF(INDEX('Opinion Statement (DistHeat)'!$C:$C,UU$8)="","",INDEX('Opinion Statement (DistHeat)'!$C:$C,UU$8))</f>
        <v/>
      </c>
      <c r="UV13" s="284" t="str">
        <f>IF(INDEX('Opinion Statement (DistHeat)'!$C:$C,UV$8)="","",INDEX('Opinion Statement (DistHeat)'!$C:$C,UV$8))</f>
        <v/>
      </c>
      <c r="UW13" s="284" t="str">
        <f>IF(INDEX('Opinion Statement (DistHeat)'!$C:$C,UW$8)="","",INDEX('Opinion Statement (DistHeat)'!$C:$C,UW$8))</f>
        <v/>
      </c>
      <c r="UX13" s="284" t="str">
        <f>IF(INDEX('Opinion Statement (DistHeat)'!$C:$C,UX$8)="","",INDEX('Opinion Statement (DistHeat)'!$C:$C,UX$8))</f>
        <v/>
      </c>
      <c r="UY13" s="284" t="str">
        <f>IF(INDEX('Opinion Statement (DistHeat)'!$C:$C,UY$8)="","",INDEX('Opinion Statement (DistHeat)'!$C:$C,UY$8))</f>
        <v/>
      </c>
      <c r="UZ13" s="284" t="str">
        <f>IF(INDEX('Opinion Statement (DistHeat)'!$C:$C,UZ$8)="","",INDEX('Opinion Statement (DistHeat)'!$C:$C,UZ$8))</f>
        <v/>
      </c>
      <c r="VA13" s="284" t="str">
        <f>IF(INDEX('Opinion Statement (DistHeat)'!$C:$C,VA$8)="","",INDEX('Opinion Statement (DistHeat)'!$C:$C,VA$8))</f>
        <v/>
      </c>
      <c r="VB13" s="284" t="str">
        <f>IF(INDEX('Opinion Statement (DistHeat)'!$C:$C,VB$8)="","",INDEX('Opinion Statement (DistHeat)'!$C:$C,VB$8))</f>
        <v/>
      </c>
      <c r="VC13" s="284" t="str">
        <f>IF(INDEX('Opinion Statement (DistHeat)'!$C:$C,VC$8)="","",INDEX('Opinion Statement (DistHeat)'!$C:$C,VC$8))</f>
        <v/>
      </c>
      <c r="VD13" s="284" t="str">
        <f>IF(INDEX('Opinion Statement (DistHeat)'!$C:$C,VD$8)="","",INDEX('Opinion Statement (DistHeat)'!$C:$C,VD$8))</f>
        <v/>
      </c>
      <c r="VE13" s="284" t="str">
        <f>IF(INDEX('Opinion Statement (DistHeat)'!$C:$C,VE$8)="","",INDEX('Opinion Statement (DistHeat)'!$C:$C,VE$8))</f>
        <v/>
      </c>
      <c r="VF13" s="284" t="str">
        <f>IF(INDEX('Opinion Statement (DistHeat)'!$C:$C,VF$8)="","",INDEX('Opinion Statement (DistHeat)'!$C:$C,VF$8))</f>
        <v/>
      </c>
      <c r="VG13" s="284" t="str">
        <f>IF(INDEX('Opinion Statement (DistHeat)'!$C:$C,VG$8)="","",INDEX('Opinion Statement (DistHeat)'!$C:$C,VG$8))</f>
        <v/>
      </c>
      <c r="VH13" s="284" t="str">
        <f>IF(INDEX('Opinion Statement (DistHeat)'!$C:$C,VH$8)="","",INDEX('Opinion Statement (DistHeat)'!$C:$C,VH$8))</f>
        <v/>
      </c>
      <c r="VI13" s="284" t="str">
        <f>IF(INDEX('Opinion Statement (DistHeat)'!$C:$C,VI$8+VI9)="","",INDEX('Opinion Statement (DistHeat)'!$C:$C,VI$8+VI9))</f>
        <v/>
      </c>
      <c r="VJ13" s="284" t="str">
        <f>IF(INDEX('Opinion Statement (DistHeat)'!$C:$C,VJ$8)="","",INDEX('Opinion Statement (DistHeat)'!$C:$C,VJ$8))</f>
        <v/>
      </c>
      <c r="VK13" s="284" t="str">
        <f>IF(INDEX('Opinion Statement (DistHeat)'!$C:$C,VK$8+VK9)="","",INDEX('Opinion Statement (DistHeat)'!$C:$C,VK$8+VK9))</f>
        <v/>
      </c>
      <c r="VL13" s="284" t="str">
        <f>IF(INDEX('Opinion Statement (DistHeat)'!$C:$C,VL$8)="","",INDEX('Opinion Statement (DistHeat)'!$C:$C,VL$8))</f>
        <v/>
      </c>
      <c r="VM13" s="284" t="str">
        <f>IF(INDEX('Opinion Statement (DistHeat)'!$C:$C,VM$8+VM9)="","",INDEX('Opinion Statement (DistHeat)'!$C:$C,VM$8+VM9))</f>
        <v/>
      </c>
      <c r="VN13" s="284" t="str">
        <f>IF(INDEX('Opinion Statement (DistHeat)'!$C:$C,VN$8)="","",INDEX('Opinion Statement (DistHeat)'!$C:$C,VN$8))</f>
        <v/>
      </c>
      <c r="VO13" s="284" t="str">
        <f>IF(INDEX('Opinion Statement (DistHeat)'!$C:$C,VO$8)="","",INDEX('Opinion Statement (DistHeat)'!$C:$C,VO$8))</f>
        <v/>
      </c>
      <c r="VP13" s="284" t="str">
        <f>IF(INDEX('Opinion Statement (DistHeat)'!$C:$C,VP$8)="","",INDEX('Opinion Statement (DistHeat)'!$C:$C,VP$8))</f>
        <v/>
      </c>
      <c r="VQ13" s="284" t="str">
        <f>IF(INDEX('Opinion Statement (DistHeat)'!$C:$C,VQ$8+VQ9)="","",INDEX('Opinion Statement (DistHeat)'!$C:$C,VQ$8+VQ9))</f>
        <v/>
      </c>
      <c r="VR13" s="284" t="str">
        <f>IF(INDEX('Opinion Statement (DistHeat)'!$C:$C,VR$8)="","",INDEX('Opinion Statement (DistHeat)'!$C:$C,VR$8))</f>
        <v/>
      </c>
      <c r="VS13" s="284" t="str">
        <f>IF(INDEX('Opinion Statement (DistHeat)'!$C:$C,VS$8)="","",INDEX('Opinion Statement (DistHeat)'!$C:$C,VS$8))</f>
        <v/>
      </c>
      <c r="VT13" s="284" t="str">
        <f>IF(INDEX('Opinion Statement (DistHeat)'!$C:$C,VT$8+VT9)="","",INDEX('Opinion Statement (DistHeat)'!$C:$C,VT$8+VT9))</f>
        <v/>
      </c>
      <c r="VU13" s="284" t="str">
        <f>IF(INDEX('Opinion Statement (DistHeat)'!$C:$C,VU$8)="","",INDEX('Opinion Statement (DistHeat)'!$C:$C,VU$8))</f>
        <v/>
      </c>
      <c r="VV13" s="284" t="str">
        <f>IF(INDEX('Opinion Statement (DistHeat)'!$C:$C,VV$8+VV9)="","",INDEX('Opinion Statement (DistHeat)'!$C:$C,VV$8+VV9))</f>
        <v/>
      </c>
      <c r="VW13" s="284" t="str">
        <f>IF(INDEX('Opinion Statement (DistHeat)'!$C:$C,VW$8)="","",INDEX('Opinion Statement (DistHeat)'!$C:$C,VW$8))</f>
        <v/>
      </c>
      <c r="VX13" s="284" t="str">
        <f>IF(INDEX('Opinion Statement (DistHeat)'!$C:$C,VX$8+VX9)="","",INDEX('Opinion Statement (DistHeat)'!$C:$C,VX$8+VX9))</f>
        <v/>
      </c>
      <c r="VY13" s="284" t="str">
        <f>IF(INDEX('Opinion Statement (DistHeat)'!$C:$C,VY$8)="","",INDEX('Opinion Statement (DistHeat)'!$C:$C,VY$8))</f>
        <v/>
      </c>
      <c r="VZ13" s="284" t="str">
        <f>IF(INDEX('Opinion Statement (DistHeat)'!$C:$C,VZ$8+VZ9)="","",INDEX('Opinion Statement (DistHeat)'!$C:$C,VZ$8+VZ9))</f>
        <v/>
      </c>
      <c r="WA13" s="284" t="str">
        <f>IF(INDEX('Opinion Statement (DistHeat)'!$C:$C,WA$8)="","",INDEX('Opinion Statement (DistHeat)'!$C:$C,WA$8))</f>
        <v/>
      </c>
      <c r="WB13" s="284" t="str">
        <f>IF(INDEX('Opinion Statement (DistHeat)'!$C:$C,WB$8+WB9)="","",INDEX('Opinion Statement (DistHeat)'!$C:$C,WB$8+WB9))</f>
        <v/>
      </c>
      <c r="WC13" s="112">
        <f>COUNTA($F$27:$F$36)-COUNTIF($F$27:$F$36,"")</f>
        <v>0</v>
      </c>
      <c r="WD13" s="193">
        <f>COUNTIF($G$27:$G$36,EUConstYes)</f>
        <v>0</v>
      </c>
      <c r="WE13" s="112">
        <f>COUNTA($I$27:$I$36)-COUNTIF($I$27:$I$36,"")</f>
        <v>0</v>
      </c>
      <c r="WF13" s="193">
        <f>COUNTIF($J$27:$J$36,EUConstYes)</f>
        <v>0</v>
      </c>
      <c r="WG13" s="112">
        <f>COUNTA($L$27:$L$36)-COUNTIF($L$27:$L$36,"")</f>
        <v>0</v>
      </c>
      <c r="WH13" s="193">
        <f>COUNTIF($M$27:$M$36,EUConstYes)</f>
        <v>0</v>
      </c>
      <c r="WI13" s="112">
        <f>COUNTA($O$27:$O$36)-COUNTIF($O$27:$O$36,"")</f>
        <v>0</v>
      </c>
      <c r="WJ13" s="112">
        <f>COUNTA($Q$27:$Q$36)-COUNTIF($Q$27:$Q$36,"")</f>
        <v>0</v>
      </c>
      <c r="WK13" s="193">
        <f>COUNTIF($M$27:$M$36,EUConstYes)</f>
        <v>0</v>
      </c>
      <c r="WL13" s="284" t="str">
        <f>IF(INDEX('Opinion Statement (DistHeat)'!$C:$C,WL$8)="","",INDEX('Opinion Statement (DistHeat)'!$C:$C,WL$8))</f>
        <v>We have conducted a verification of the data used to demonstrate whether milestones and targets have been achieved as reported by the above District Heating Company in its Report as referenced above.  On the basis of the verification work undertaken (see Annex 2) these data are fairly stated. 
We also confirm that the milestones and targets listed in the Climate-Neutrality plan and the Climate-Neutrality report are consistent and that these have been achieved for the reporting period.</v>
      </c>
      <c r="WM13" s="284" t="str">
        <f>IF(INDEX('Opinion Statement (DistHeat)'!$C:$C,WM$8)="","",INDEX('Opinion Statement (DistHeat)'!$C:$C,WM$8))</f>
        <v>We have conducted a verification of the data used to demonstrate whether milestones and targets have been achieved as reported by the above District Heating Company in its Report as referenced above. On the basis of the verification work undertaken (see Annex 2) these data are fairly stated, with the exception of the points listed below.
We also confirm that the milestones and targets listed in the Climate-Neutrality plan and the Climate-Neutrality report are consistent and that these have been achieved for the reporting period.</v>
      </c>
      <c r="WN13" s="284" t="str">
        <f>IF(INDEX('Opinion Statement (DistHeat)'!$C:$C,WN$8)="","",INDEX('Opinion Statement (DistHeat)'!$C:$C,WN$8))</f>
        <v>1.</v>
      </c>
      <c r="WO13" s="284" t="str">
        <f>IF(INDEX('Opinion Statement (DistHeat)'!$C:$C,WO$8)="","",INDEX('Opinion Statement (DistHeat)'!$C:$C,WO$8))</f>
        <v/>
      </c>
      <c r="WP13" s="284" t="str">
        <f>IF(INDEX('Opinion Statement (DistHeat)'!$C:$C,WP$8)="","",INDEX('Opinion Statement (DistHeat)'!$C:$C,WP$8))</f>
        <v/>
      </c>
      <c r="WQ13" s="284" t="str">
        <f>IF(INDEX('Opinion Statement (DistHeat)'!$C:$C,WQ$8)="","",INDEX('Opinion Statement (DistHeat)'!$C:$C,WQ$8))</f>
        <v/>
      </c>
      <c r="WR13" s="284" t="str">
        <f>IF(INDEX('Opinion Statement (DistHeat)'!$C:$C,WR$8)="","",INDEX('Opinion Statement (DistHeat)'!$C:$C,WR$8))</f>
        <v/>
      </c>
      <c r="WS13" s="284" t="str">
        <f>IF(INDEX('Opinion Statement (DistHeat)'!$C:$C,WS$8)="","",INDEX('Opinion Statement (DistHeat)'!$C:$C,WS$8))</f>
        <v/>
      </c>
      <c r="WT13" s="284" t="str">
        <f>IF(INDEX('Opinion Statement (DistHeat)'!$C:$C,WT$8)="","",INDEX('Opinion Statement (DistHeat)'!$C:$C,WT$8))</f>
        <v/>
      </c>
      <c r="WU13" s="284" t="str">
        <f>IF(INDEX('Opinion Statement (DistHeat)'!$C:$C,WU$8)="","",INDEX('Opinion Statement (DistHeat)'!$C:$C,WU$8))</f>
        <v/>
      </c>
      <c r="WV13" s="284" t="str">
        <f>IF(INDEX('Opinion Statement (DistHeat)'!$C:$C,WV$8)="","",INDEX('Opinion Statement (DistHeat)'!$C:$C,WV$8))</f>
        <v/>
      </c>
      <c r="WW13" s="284" t="str">
        <f>IF(INDEX('Opinion Statement (DistHeat)'!$C:$C,WW$8)="","",INDEX('Opinion Statement (DistHeat)'!$C:$C,WW$8))</f>
        <v/>
      </c>
      <c r="WX13" s="284" t="str">
        <f>IF(INDEX('Opinion Statement (DistHeat)'!$C:$C,WX$8)="","",INDEX('Opinion Statement (DistHeat)'!$C:$C,WX$8))</f>
        <v>We have conducted a verification of the data used to demonstrate whether milestones and targets have been achieved as reported by the above District Heating Company in its Report as referenced above.  On the basis of the verification work undertaken (see Annex 2) these data CANNOT be verified as free from material misstatement due to to the reasons listed below; and/or 
one or more of the milestones or targets listed in the climate-neutrality plan and the climate-neutrality report for the reporting period have NOT been achieved.</v>
      </c>
      <c r="WY13" s="284" t="str">
        <f>IF(INDEX('Opinion Statement (DistHeat)'!$C:$C,WY$8)="","",INDEX('Opinion Statement (DistHeat)'!$C:$C,WY$8))</f>
        <v>•  uncorrected material misstatement (individual or in aggregate).</v>
      </c>
      <c r="WZ13" s="284" t="str">
        <f>IF(INDEX('Opinion Statement (DistHeat)'!$C:$C,WZ$8)="","",INDEX('Opinion Statement (DistHeat)'!$C:$C,WZ$8))</f>
        <v>•  the scope of the verification was too limited due to:</v>
      </c>
      <c r="XA13" s="284" t="str">
        <f>IF(INDEX('Opinion Statement (DistHeat)'!$C:$C,XA$8)="","",INDEX('Opinion Statement (DistHeat)'!$C:$C,XA$8))</f>
        <v>- omissions or limitations in the data or information made available for verification such that insufficient evidence could be obtained to assess the report to a reasonable level of assurance or to conduct the verification</v>
      </c>
      <c r="XB13" s="284" t="str">
        <f>IF(INDEX('Opinion Statement (DistHeat)'!$C:$C,XB$8)="","",INDEX('Opinion Statement (DistHeat)'!$C:$C,XB$8))</f>
        <v>- the Climate-Neutrality Plan does not providing sufficient scope or clarity to reach a verification conclusion</v>
      </c>
      <c r="XC13" s="284" t="str">
        <f>IF(INDEX('Opinion Statement (DistHeat)'!$C:$C,XC$8)="","",INDEX('Opinion Statement (DistHeat)'!$C:$C,XC$8))</f>
        <v>- the Climate-Neutrality Plan has not been checked or is deemed non-compliant</v>
      </c>
      <c r="XD13" s="284" t="str">
        <f>IF(INDEX('Opinion Statement (DistHeat)'!$C:$C,XD$8)="","",INDEX('Opinion Statement (DistHeat)'!$C:$C,XD$8))</f>
        <v/>
      </c>
      <c r="XE13" s="284" t="str">
        <f>IF(INDEX('Opinion Statement (DistHeat)'!$C:$C,XE$8)="","",INDEX('Opinion Statement (DistHeat)'!$C:$C,XE$8))</f>
        <v/>
      </c>
      <c r="XF13" s="284" t="str">
        <f>IF(INDEX('Opinion Statement (DistHeat)'!$C:$C,XF$8)="","",INDEX('Opinion Statement (DistHeat)'!$C:$C,XF$8))</f>
        <v/>
      </c>
      <c r="XG13" s="284" t="str">
        <f>IF(INDEX('Opinion Statement (DistHeat)'!$C:$C,XG$8)="","",INDEX('Opinion Statement (DistHeat)'!$C:$C,XG$8))</f>
        <v/>
      </c>
      <c r="XH13" s="284" t="str">
        <f>IF(INDEX('Opinion Statement (DistHeat)'!$C:$C,XH$8)="","",INDEX('Opinion Statement (DistHeat)'!$C:$C,XH$8))</f>
        <v/>
      </c>
      <c r="XI13" s="284" t="str">
        <f>IF(INDEX('Opinion Statement (DistHeat)'!$C:$C,XI$8)="","",INDEX('Opinion Statement (DistHeat)'!$C:$C,XI$8))</f>
        <v/>
      </c>
      <c r="XJ13" s="284" t="str">
        <f>IF(INDEX('Opinion Statement (DistHeat)'!$C:$C,XJ$8)="","",INDEX('Opinion Statement (DistHeat)'!$C:$C,XJ$8))</f>
        <v/>
      </c>
      <c r="XK13" s="284" t="str">
        <f>IF(INDEX('Opinion Statement (DistHeat)'!$C:$C,XK$8)="","",INDEX('Opinion Statement (DistHeat)'!$C:$C,XK$8))</f>
        <v/>
      </c>
      <c r="XL13" s="284" t="str">
        <f>IF(INDEX('Opinion Statement (DistHeat)'!$C:$C,XL$8)="","",INDEX('Opinion Statement (DistHeat)'!$C:$C,XL$8))</f>
        <v/>
      </c>
      <c r="XM13" s="284" t="str">
        <f>IF(INDEX('Opinion Statement (DistHeat)'!$C:$C,XM$8)="","",INDEX('Opinion Statement (DistHeat)'!$C:$C,XM$8))</f>
        <v/>
      </c>
      <c r="XN13" s="284" t="str">
        <f>IF(INDEX('Opinion Statement (DistHeat)'!$C:$C,XN$8)="","",INDEX('Opinion Statement (DistHeat)'!$C:$C,XN$8))</f>
        <v/>
      </c>
      <c r="XO13" s="284" t="str">
        <f>IF(INDEX('Opinion Statement (DistHeat)'!$C:$C,XO$8)="","",INDEX('Opinion Statement (DistHeat)'!$C:$C,XO$8))</f>
        <v/>
      </c>
      <c r="XP13" s="284" t="str">
        <f>IF(INDEX('Opinion Statement (DistHeat)'!$C:$C,XP$8)="","",INDEX('Opinion Statement (DistHeat)'!$C:$C,XP$8))</f>
        <v/>
      </c>
      <c r="XQ13" s="362" t="str">
        <f>IF(INDEX('Opinion Statement (DistHeat)'!$C:$C,XQ$8)="","",INDEX('Opinion Statement (DistHeat)'!$C:$C,XQ$8))</f>
        <v/>
      </c>
    </row>
    <row r="14" spans="1:730" s="195" customFormat="1" x14ac:dyDescent="0.25">
      <c r="A14" s="187"/>
      <c r="F14" s="339"/>
      <c r="DK14" s="340"/>
      <c r="DL14" s="273"/>
      <c r="DM14" s="340"/>
      <c r="DN14" s="273"/>
      <c r="DO14" s="340"/>
      <c r="DP14" s="340"/>
    </row>
    <row r="15" spans="1:730" s="195" customFormat="1" x14ac:dyDescent="0.25">
      <c r="A15" s="187"/>
      <c r="F15" s="339"/>
      <c r="DE15" s="340"/>
      <c r="DF15" s="273"/>
      <c r="DG15" s="340"/>
      <c r="DH15" s="273"/>
      <c r="DI15" s="340"/>
      <c r="DJ15" s="273"/>
      <c r="DK15" s="340"/>
      <c r="DL15" s="340"/>
      <c r="DM15" s="340"/>
    </row>
    <row r="16" spans="1:730" s="195" customFormat="1" x14ac:dyDescent="0.25">
      <c r="A16" s="187"/>
      <c r="F16" s="339"/>
      <c r="DE16" s="340"/>
      <c r="DF16" s="273"/>
      <c r="DG16" s="340"/>
      <c r="DH16" s="273"/>
      <c r="DI16" s="340"/>
      <c r="DJ16" s="273"/>
      <c r="DK16" s="340"/>
      <c r="DL16" s="340"/>
      <c r="DM16" s="340"/>
    </row>
    <row r="17" spans="1:117" s="195" customFormat="1" x14ac:dyDescent="0.25">
      <c r="A17" s="187"/>
      <c r="F17" s="339"/>
      <c r="DE17" s="340"/>
      <c r="DF17" s="273"/>
      <c r="DG17" s="340"/>
      <c r="DH17" s="273"/>
      <c r="DI17" s="340"/>
      <c r="DJ17" s="273"/>
      <c r="DK17" s="340"/>
      <c r="DL17" s="340"/>
      <c r="DM17" s="340"/>
    </row>
    <row r="18" spans="1:117" s="195" customFormat="1" x14ac:dyDescent="0.25">
      <c r="A18" s="187"/>
      <c r="F18" s="339"/>
      <c r="DE18" s="340"/>
      <c r="DF18" s="273"/>
      <c r="DG18" s="340"/>
      <c r="DH18" s="273"/>
      <c r="DI18" s="340"/>
      <c r="DJ18" s="273"/>
      <c r="DK18" s="340"/>
      <c r="DL18" s="340"/>
      <c r="DM18" s="340"/>
    </row>
    <row r="19" spans="1:117" s="195" customFormat="1" x14ac:dyDescent="0.25">
      <c r="A19" s="187"/>
      <c r="F19" s="339"/>
      <c r="DE19" s="340"/>
      <c r="DF19" s="273"/>
      <c r="DG19" s="340"/>
      <c r="DH19" s="273"/>
      <c r="DI19" s="340"/>
      <c r="DJ19" s="273"/>
      <c r="DK19" s="340"/>
      <c r="DL19" s="340"/>
      <c r="DM19" s="340"/>
    </row>
    <row r="20" spans="1:117" s="195" customFormat="1" x14ac:dyDescent="0.25">
      <c r="A20" s="187"/>
      <c r="F20" s="339"/>
      <c r="DE20" s="340"/>
      <c r="DF20" s="273"/>
      <c r="DG20" s="340"/>
      <c r="DH20" s="273"/>
      <c r="DI20" s="340"/>
      <c r="DJ20" s="273"/>
      <c r="DK20" s="340"/>
      <c r="DL20" s="340"/>
      <c r="DM20" s="340"/>
    </row>
    <row r="21" spans="1:117" s="195" customFormat="1" x14ac:dyDescent="0.25">
      <c r="A21" s="187"/>
      <c r="F21" s="339"/>
      <c r="DE21" s="340"/>
      <c r="DF21" s="273"/>
      <c r="DG21" s="340"/>
      <c r="DH21" s="273"/>
      <c r="DI21" s="340"/>
      <c r="DJ21" s="273"/>
      <c r="DK21" s="340"/>
      <c r="DL21" s="340"/>
      <c r="DM21" s="340"/>
    </row>
    <row r="22" spans="1:117" s="195" customFormat="1" x14ac:dyDescent="0.25">
      <c r="A22" s="187"/>
      <c r="F22" s="339"/>
      <c r="DE22" s="340"/>
      <c r="DF22" s="273"/>
      <c r="DG22" s="340"/>
      <c r="DH22" s="273"/>
      <c r="DI22" s="340"/>
      <c r="DJ22" s="273"/>
      <c r="DK22" s="340"/>
      <c r="DL22" s="340"/>
      <c r="DM22" s="340"/>
    </row>
    <row r="23" spans="1:117" ht="13.2" customHeight="1" x14ac:dyDescent="0.25"/>
    <row r="24" spans="1:117" s="44" customFormat="1" ht="24.45" customHeight="1" x14ac:dyDescent="0.25">
      <c r="A24" s="196"/>
      <c r="B24" s="179" t="str">
        <f>Translations!$B$345</f>
        <v>Findings</v>
      </c>
    </row>
    <row r="25" spans="1:117" ht="49.95" customHeight="1" x14ac:dyDescent="0.25">
      <c r="B25" s="169" t="str">
        <f>B$4</f>
        <v xml:space="preserve">Unique ID: </v>
      </c>
      <c r="C25" s="169" t="str">
        <f>C$4</f>
        <v xml:space="preserve">Name of Operator: </v>
      </c>
      <c r="D25" s="169" t="str">
        <f>D$4</f>
        <v>Name of Installation:</v>
      </c>
      <c r="E25" s="757" t="str">
        <f>'Annex 1 - Findings'!A6</f>
        <v>A.</v>
      </c>
      <c r="F25" s="169" t="str">
        <f>'Annex 1 - Findings'!B6</f>
        <v>Uncorrected Misstatements that were not corrected before issuance of the verification report</v>
      </c>
      <c r="G25" s="169"/>
      <c r="H25" s="167" t="str">
        <f>'Annex 1 - Findings'!A18</f>
        <v>B</v>
      </c>
      <c r="I25" s="169" t="str">
        <f>'Annex 1 - Findings'!B18</f>
        <v>Uncorrected Non-compliances with ALCR, FAR or Regulation 2023/2441 which were identified during verification</v>
      </c>
      <c r="J25" s="169"/>
      <c r="K25" s="167" t="str">
        <f>'Annex 1 - Findings'!A30</f>
        <v>C</v>
      </c>
      <c r="L25" s="169" t="str">
        <f>'Annex 1 - Findings'!B30</f>
        <v>Uncorrected Non-conformities with the Climate Neutrality Plan</v>
      </c>
      <c r="M25" s="169"/>
      <c r="N25" s="167" t="str">
        <f>'Annex 1 - Findings'!A43</f>
        <v>D.</v>
      </c>
      <c r="O25" s="165" t="str">
        <f>'Annex 1 - Findings'!B43</f>
        <v xml:space="preserve">Recommended Improvements, if any </v>
      </c>
      <c r="P25" s="167" t="str">
        <f>'Annex 1 - Findings'!A55</f>
        <v>E.</v>
      </c>
      <c r="Q25" s="165" t="str">
        <f>'Annex 1 - Findings'!B55</f>
        <v>Prior period findings or improvements that have NOT been resolved.  
Any findings or improvements reported in the verification report for the prior reporting period data report that have been resolved do not need to be listed here.</v>
      </c>
      <c r="R25" s="170" t="str">
        <f>'Annex 3 - Changes '!A5</f>
        <v>Annex 3 - Summary of changes identified and not notified to the Competent Authority</v>
      </c>
      <c r="S25" s="766" t="str">
        <f>'Annex 3 - Changes '!A7</f>
        <v>A) identified by the verifier and which have NOT been reported to the CA</v>
      </c>
      <c r="T25" s="766"/>
      <c r="CG25" s="44"/>
    </row>
    <row r="26" spans="1:117" ht="13.2" customHeight="1" x14ac:dyDescent="0.25">
      <c r="B26" s="169"/>
      <c r="C26" s="169"/>
      <c r="D26" s="169"/>
      <c r="E26" s="757"/>
      <c r="F26" s="197"/>
      <c r="G26" s="183" t="str">
        <f>'Annex 1 - Findings'!E6</f>
        <v>Material?</v>
      </c>
      <c r="H26" s="168"/>
      <c r="I26" s="197"/>
      <c r="J26" s="183" t="str">
        <f>'Annex 1 - Findings'!E18</f>
        <v>Material?</v>
      </c>
      <c r="K26" s="168"/>
      <c r="L26" s="197"/>
      <c r="M26" s="183" t="str">
        <f>'Annex 1 - Findings'!E31</f>
        <v>Material?</v>
      </c>
      <c r="N26" s="168"/>
      <c r="O26" s="166"/>
      <c r="P26" s="168"/>
      <c r="Q26" s="166"/>
      <c r="R26" s="171"/>
      <c r="S26" s="171"/>
      <c r="T26" s="171"/>
      <c r="CG26" s="44"/>
      <c r="CX26" s="55"/>
    </row>
    <row r="27" spans="1:117" s="44" customFormat="1" ht="13.2" customHeight="1" x14ac:dyDescent="0.25">
      <c r="A27" s="176"/>
      <c r="B27" s="198" t="str">
        <f t="shared" ref="B27:B36" si="170">B$6</f>
        <v/>
      </c>
      <c r="C27" s="198" t="str">
        <f t="shared" ref="C27:D36" si="171">C$6</f>
        <v/>
      </c>
      <c r="D27" s="198" t="str">
        <f t="shared" si="171"/>
        <v/>
      </c>
      <c r="E27" s="111" t="str">
        <f>'Annex 1 - Findings'!A7</f>
        <v>A1</v>
      </c>
      <c r="F27" s="110" t="str">
        <f>IF('Annex 1 - Findings'!B7="","",'Annex 1 - Findings'!B7)</f>
        <v/>
      </c>
      <c r="G27" s="112" t="str">
        <f>IF('Annex 1 - Findings'!E7="","",'Annex 1 - Findings'!E7)</f>
        <v>-- Select --</v>
      </c>
      <c r="H27" s="111" t="str">
        <f>'Annex 1 - Findings'!A19</f>
        <v>B1</v>
      </c>
      <c r="I27" s="110" t="str">
        <f>IF('Annex 1 - Findings'!B19="","",'Annex 1 - Findings'!B19)</f>
        <v/>
      </c>
      <c r="J27" s="112" t="str">
        <f>IF('Annex 1 - Findings'!E19="","",'Annex 1 - Findings'!E19)</f>
        <v>-- Select --</v>
      </c>
      <c r="K27" s="111" t="str">
        <f>'Annex 1 - Findings'!A32</f>
        <v>C1</v>
      </c>
      <c r="L27" s="110" t="str">
        <f>IF('Annex 1 - Findings'!B32="","",'Annex 1 - Findings'!B32)</f>
        <v/>
      </c>
      <c r="M27" s="112" t="str">
        <f>IF('Annex 1 - Findings'!E32="","",'Annex 1 - Findings'!E32)</f>
        <v>-- Select --</v>
      </c>
      <c r="N27" s="111" t="str">
        <f>'Annex 1 - Findings'!A44</f>
        <v>D1</v>
      </c>
      <c r="O27" s="110" t="str">
        <f>IF('Annex 1 - Findings'!B44="","",'Annex 1 - Findings'!B44)</f>
        <v/>
      </c>
      <c r="P27" s="111" t="str">
        <f>'Annex 1 - Findings'!A56</f>
        <v>E1</v>
      </c>
      <c r="Q27" s="110" t="str">
        <f>IF('Annex 1 - Findings'!B56="","",'Annex 1 - Findings'!B56)</f>
        <v/>
      </c>
      <c r="R27" s="199"/>
      <c r="S27" s="113">
        <f>'Annex 3 - Changes '!A9</f>
        <v>1</v>
      </c>
      <c r="T27" s="110" t="str">
        <f>IF('Annex 3 - Changes '!B9="","",'Annex 3 - Changes '!B9)</f>
        <v/>
      </c>
      <c r="CG27" s="64"/>
      <c r="CX27" s="50"/>
    </row>
    <row r="28" spans="1:117" s="44" customFormat="1" ht="13.2" customHeight="1" x14ac:dyDescent="0.25">
      <c r="A28" s="196"/>
      <c r="B28" s="198" t="str">
        <f t="shared" si="170"/>
        <v/>
      </c>
      <c r="C28" s="198" t="str">
        <f t="shared" si="171"/>
        <v/>
      </c>
      <c r="D28" s="198" t="str">
        <f t="shared" si="171"/>
        <v/>
      </c>
      <c r="E28" s="111" t="str">
        <f>'Annex 1 - Findings'!A8</f>
        <v>A2</v>
      </c>
      <c r="F28" s="110" t="str">
        <f>IF('Annex 1 - Findings'!B8="","",'Annex 1 - Findings'!B8)</f>
        <v/>
      </c>
      <c r="G28" s="112" t="str">
        <f>IF('Annex 1 - Findings'!E8="","",'Annex 1 - Findings'!E8)</f>
        <v>-- Select --</v>
      </c>
      <c r="H28" s="111" t="str">
        <f>'Annex 1 - Findings'!A20</f>
        <v>B2</v>
      </c>
      <c r="I28" s="110" t="str">
        <f>IF('Annex 1 - Findings'!B20="","",'Annex 1 - Findings'!B20)</f>
        <v/>
      </c>
      <c r="J28" s="112" t="str">
        <f>IF('Annex 1 - Findings'!E20="","",'Annex 1 - Findings'!E20)</f>
        <v>-- Select --</v>
      </c>
      <c r="K28" s="111" t="str">
        <f>'Annex 1 - Findings'!A33</f>
        <v>C2</v>
      </c>
      <c r="L28" s="110" t="str">
        <f>IF('Annex 1 - Findings'!B33="","",'Annex 1 - Findings'!B33)</f>
        <v/>
      </c>
      <c r="M28" s="112" t="str">
        <f>IF('Annex 1 - Findings'!E33="","",'Annex 1 - Findings'!E33)</f>
        <v>-- Select --</v>
      </c>
      <c r="N28" s="111" t="str">
        <f>'Annex 1 - Findings'!A45</f>
        <v>D2</v>
      </c>
      <c r="O28" s="110" t="str">
        <f>IF('Annex 1 - Findings'!B45="","",'Annex 1 - Findings'!B45)</f>
        <v/>
      </c>
      <c r="P28" s="111" t="str">
        <f>'Annex 1 - Findings'!A57</f>
        <v>E2</v>
      </c>
      <c r="Q28" s="110" t="str">
        <f>IF('Annex 1 - Findings'!B57="","",'Annex 1 - Findings'!B57)</f>
        <v/>
      </c>
      <c r="R28" s="199"/>
      <c r="S28" s="113">
        <f>'Annex 3 - Changes '!A10</f>
        <v>2</v>
      </c>
      <c r="T28" s="110" t="str">
        <f>IF('Annex 3 - Changes '!B10="","",'Annex 3 - Changes '!B10)</f>
        <v/>
      </c>
      <c r="CG28" s="64"/>
    </row>
    <row r="29" spans="1:117" s="44" customFormat="1" ht="13.2" customHeight="1" x14ac:dyDescent="0.25">
      <c r="A29" s="196"/>
      <c r="B29" s="198" t="str">
        <f t="shared" si="170"/>
        <v/>
      </c>
      <c r="C29" s="198" t="str">
        <f t="shared" si="171"/>
        <v/>
      </c>
      <c r="D29" s="198" t="str">
        <f t="shared" si="171"/>
        <v/>
      </c>
      <c r="E29" s="111" t="str">
        <f>'Annex 1 - Findings'!A9</f>
        <v>A3</v>
      </c>
      <c r="F29" s="110" t="str">
        <f>IF('Annex 1 - Findings'!B9="","",'Annex 1 - Findings'!B9)</f>
        <v/>
      </c>
      <c r="G29" s="112" t="str">
        <f>IF('Annex 1 - Findings'!E9="","",'Annex 1 - Findings'!E9)</f>
        <v>-- Select --</v>
      </c>
      <c r="H29" s="111" t="str">
        <f>'Annex 1 - Findings'!A21</f>
        <v>B3</v>
      </c>
      <c r="I29" s="110" t="str">
        <f>IF('Annex 1 - Findings'!B21="","",'Annex 1 - Findings'!B21)</f>
        <v/>
      </c>
      <c r="J29" s="112" t="str">
        <f>IF('Annex 1 - Findings'!E21="","",'Annex 1 - Findings'!E21)</f>
        <v>-- Select --</v>
      </c>
      <c r="K29" s="111" t="str">
        <f>'Annex 1 - Findings'!A34</f>
        <v>C3</v>
      </c>
      <c r="L29" s="110" t="str">
        <f>IF('Annex 1 - Findings'!B34="","",'Annex 1 - Findings'!B34)</f>
        <v/>
      </c>
      <c r="M29" s="112" t="str">
        <f>IF('Annex 1 - Findings'!E34="","",'Annex 1 - Findings'!E34)</f>
        <v>-- Select --</v>
      </c>
      <c r="N29" s="111" t="str">
        <f>'Annex 1 - Findings'!A46</f>
        <v>D3</v>
      </c>
      <c r="O29" s="110" t="str">
        <f>IF('Annex 1 - Findings'!B46="","",'Annex 1 - Findings'!B46)</f>
        <v/>
      </c>
      <c r="P29" s="111" t="str">
        <f>'Annex 1 - Findings'!A58</f>
        <v>E3</v>
      </c>
      <c r="Q29" s="110" t="str">
        <f>IF('Annex 1 - Findings'!B58="","",'Annex 1 - Findings'!B58)</f>
        <v/>
      </c>
      <c r="R29" s="199"/>
      <c r="S29" s="113">
        <f>'Annex 3 - Changes '!A11</f>
        <v>3</v>
      </c>
      <c r="T29" s="110" t="str">
        <f>IF('Annex 3 - Changes '!B11="","",'Annex 3 - Changes '!B11)</f>
        <v/>
      </c>
    </row>
    <row r="30" spans="1:117" s="44" customFormat="1" ht="13.2" customHeight="1" x14ac:dyDescent="0.25">
      <c r="A30" s="196"/>
      <c r="B30" s="198" t="str">
        <f t="shared" si="170"/>
        <v/>
      </c>
      <c r="C30" s="198" t="str">
        <f t="shared" si="171"/>
        <v/>
      </c>
      <c r="D30" s="198" t="str">
        <f t="shared" si="171"/>
        <v/>
      </c>
      <c r="E30" s="111" t="str">
        <f>'Annex 1 - Findings'!A10</f>
        <v>A4</v>
      </c>
      <c r="F30" s="110" t="str">
        <f>IF('Annex 1 - Findings'!B10="","",'Annex 1 - Findings'!B10)</f>
        <v/>
      </c>
      <c r="G30" s="112" t="str">
        <f>IF('Annex 1 - Findings'!E10="","",'Annex 1 - Findings'!E10)</f>
        <v>-- Select --</v>
      </c>
      <c r="H30" s="111" t="str">
        <f>'Annex 1 - Findings'!A22</f>
        <v>B4</v>
      </c>
      <c r="I30" s="110" t="str">
        <f>IF('Annex 1 - Findings'!B22="","",'Annex 1 - Findings'!B22)</f>
        <v/>
      </c>
      <c r="J30" s="112" t="str">
        <f>IF('Annex 1 - Findings'!E22="","",'Annex 1 - Findings'!E22)</f>
        <v>-- Select --</v>
      </c>
      <c r="K30" s="111" t="str">
        <f>'Annex 1 - Findings'!A35</f>
        <v>C4</v>
      </c>
      <c r="L30" s="110" t="str">
        <f>IF('Annex 1 - Findings'!B35="","",'Annex 1 - Findings'!B35)</f>
        <v/>
      </c>
      <c r="M30" s="112" t="str">
        <f>IF('Annex 1 - Findings'!E35="","",'Annex 1 - Findings'!E35)</f>
        <v>-- Select --</v>
      </c>
      <c r="N30" s="111" t="str">
        <f>'Annex 1 - Findings'!A47</f>
        <v>D4</v>
      </c>
      <c r="O30" s="110" t="str">
        <f>IF('Annex 1 - Findings'!B47="","",'Annex 1 - Findings'!B47)</f>
        <v/>
      </c>
      <c r="P30" s="111" t="str">
        <f>'Annex 1 - Findings'!A59</f>
        <v>E4</v>
      </c>
      <c r="Q30" s="110" t="str">
        <f>IF('Annex 1 - Findings'!B59="","",'Annex 1 - Findings'!B59)</f>
        <v/>
      </c>
      <c r="R30" s="199"/>
      <c r="S30" s="113">
        <f>'Annex 3 - Changes '!A12</f>
        <v>4</v>
      </c>
      <c r="T30" s="110" t="str">
        <f>IF('Annex 3 - Changes '!B12="","",'Annex 3 - Changes '!B12)</f>
        <v/>
      </c>
    </row>
    <row r="31" spans="1:117" s="44" customFormat="1" ht="13.2" customHeight="1" x14ac:dyDescent="0.25">
      <c r="A31" s="196"/>
      <c r="B31" s="198" t="str">
        <f t="shared" si="170"/>
        <v/>
      </c>
      <c r="C31" s="198" t="str">
        <f t="shared" si="171"/>
        <v/>
      </c>
      <c r="D31" s="198" t="str">
        <f t="shared" si="171"/>
        <v/>
      </c>
      <c r="E31" s="111" t="str">
        <f>'Annex 1 - Findings'!A11</f>
        <v>A5</v>
      </c>
      <c r="F31" s="110" t="str">
        <f>IF('Annex 1 - Findings'!B11="","",'Annex 1 - Findings'!B11)</f>
        <v/>
      </c>
      <c r="G31" s="112" t="str">
        <f>IF('Annex 1 - Findings'!E11="","",'Annex 1 - Findings'!E11)</f>
        <v>-- Select --</v>
      </c>
      <c r="H31" s="111" t="str">
        <f>'Annex 1 - Findings'!A23</f>
        <v>B5</v>
      </c>
      <c r="I31" s="110" t="str">
        <f>IF('Annex 1 - Findings'!B23="","",'Annex 1 - Findings'!B23)</f>
        <v/>
      </c>
      <c r="J31" s="112" t="str">
        <f>IF('Annex 1 - Findings'!E23="","",'Annex 1 - Findings'!E23)</f>
        <v>-- Select --</v>
      </c>
      <c r="K31" s="111" t="str">
        <f>'Annex 1 - Findings'!A36</f>
        <v>C5</v>
      </c>
      <c r="L31" s="110" t="str">
        <f>IF('Annex 1 - Findings'!B36="","",'Annex 1 - Findings'!B36)</f>
        <v/>
      </c>
      <c r="M31" s="112" t="str">
        <f>IF('Annex 1 - Findings'!E36="","",'Annex 1 - Findings'!E36)</f>
        <v>-- Select --</v>
      </c>
      <c r="N31" s="111" t="str">
        <f>'Annex 1 - Findings'!A48</f>
        <v>D5</v>
      </c>
      <c r="O31" s="110" t="str">
        <f>IF('Annex 1 - Findings'!B48="","",'Annex 1 - Findings'!B48)</f>
        <v/>
      </c>
      <c r="P31" s="111" t="str">
        <f>'Annex 1 - Findings'!A60</f>
        <v>E5</v>
      </c>
      <c r="Q31" s="110" t="str">
        <f>IF('Annex 1 - Findings'!B60="","",'Annex 1 - Findings'!B60)</f>
        <v/>
      </c>
      <c r="R31" s="199"/>
      <c r="S31" s="113">
        <f>'Annex 3 - Changes '!A13</f>
        <v>5</v>
      </c>
      <c r="T31" s="110" t="str">
        <f>IF('Annex 3 - Changes '!B13="","",'Annex 3 - Changes '!B13)</f>
        <v/>
      </c>
    </row>
    <row r="32" spans="1:117" s="44" customFormat="1" ht="13.2" customHeight="1" x14ac:dyDescent="0.25">
      <c r="A32" s="196"/>
      <c r="B32" s="198" t="str">
        <f t="shared" si="170"/>
        <v/>
      </c>
      <c r="C32" s="198" t="str">
        <f t="shared" si="171"/>
        <v/>
      </c>
      <c r="D32" s="198" t="str">
        <f t="shared" si="171"/>
        <v/>
      </c>
      <c r="E32" s="111" t="str">
        <f>'Annex 1 - Findings'!A12</f>
        <v>A6</v>
      </c>
      <c r="F32" s="110" t="str">
        <f>IF('Annex 1 - Findings'!B12="","",'Annex 1 - Findings'!B12)</f>
        <v/>
      </c>
      <c r="G32" s="112" t="str">
        <f>IF('Annex 1 - Findings'!E12="","",'Annex 1 - Findings'!E12)</f>
        <v>-- Select --</v>
      </c>
      <c r="H32" s="111" t="str">
        <f>'Annex 1 - Findings'!A24</f>
        <v>B6</v>
      </c>
      <c r="I32" s="110" t="str">
        <f>IF('Annex 1 - Findings'!B24="","",'Annex 1 - Findings'!B24)</f>
        <v/>
      </c>
      <c r="J32" s="112" t="str">
        <f>IF('Annex 1 - Findings'!E24="","",'Annex 1 - Findings'!E24)</f>
        <v>-- Select --</v>
      </c>
      <c r="K32" s="111" t="str">
        <f>'Annex 1 - Findings'!A37</f>
        <v>C6</v>
      </c>
      <c r="L32" s="110" t="str">
        <f>IF('Annex 1 - Findings'!B37="","",'Annex 1 - Findings'!B37)</f>
        <v/>
      </c>
      <c r="M32" s="112" t="str">
        <f>IF('Annex 1 - Findings'!E37="","",'Annex 1 - Findings'!E37)</f>
        <v>-- Select --</v>
      </c>
      <c r="N32" s="111" t="str">
        <f>'Annex 1 - Findings'!A49</f>
        <v>D6</v>
      </c>
      <c r="O32" s="110" t="str">
        <f>IF('Annex 1 - Findings'!B49="","",'Annex 1 - Findings'!B49)</f>
        <v/>
      </c>
      <c r="P32" s="111" t="str">
        <f>'Annex 1 - Findings'!A61</f>
        <v>E6</v>
      </c>
      <c r="Q32" s="110" t="str">
        <f>IF('Annex 1 - Findings'!B61="","",'Annex 1 - Findings'!B61)</f>
        <v/>
      </c>
      <c r="R32" s="199"/>
      <c r="S32" s="113">
        <f>'Annex 3 - Changes '!A14</f>
        <v>6</v>
      </c>
      <c r="T32" s="110" t="str">
        <f>IF('Annex 3 - Changes '!B14="","",'Annex 3 - Changes '!B14)</f>
        <v/>
      </c>
    </row>
    <row r="33" spans="1:96" s="44" customFormat="1" ht="13.2" customHeight="1" x14ac:dyDescent="0.25">
      <c r="A33" s="196"/>
      <c r="B33" s="198" t="str">
        <f t="shared" si="170"/>
        <v/>
      </c>
      <c r="C33" s="198" t="str">
        <f t="shared" si="171"/>
        <v/>
      </c>
      <c r="D33" s="198" t="str">
        <f t="shared" si="171"/>
        <v/>
      </c>
      <c r="E33" s="111" t="str">
        <f>'Annex 1 - Findings'!A13</f>
        <v>A7</v>
      </c>
      <c r="F33" s="110" t="str">
        <f>IF('Annex 1 - Findings'!B13="","",'Annex 1 - Findings'!B13)</f>
        <v/>
      </c>
      <c r="G33" s="112" t="str">
        <f>IF('Annex 1 - Findings'!E13="","",'Annex 1 - Findings'!E13)</f>
        <v>-- Select --</v>
      </c>
      <c r="H33" s="111" t="str">
        <f>'Annex 1 - Findings'!A25</f>
        <v>B7</v>
      </c>
      <c r="I33" s="110" t="str">
        <f>IF('Annex 1 - Findings'!B25="","",'Annex 1 - Findings'!B25)</f>
        <v/>
      </c>
      <c r="J33" s="112" t="str">
        <f>IF('Annex 1 - Findings'!E25="","",'Annex 1 - Findings'!E25)</f>
        <v>-- Select --</v>
      </c>
      <c r="K33" s="111" t="str">
        <f>'Annex 1 - Findings'!A38</f>
        <v>C7</v>
      </c>
      <c r="L33" s="110" t="str">
        <f>IF('Annex 1 - Findings'!B38="","",'Annex 1 - Findings'!B38)</f>
        <v/>
      </c>
      <c r="M33" s="112" t="str">
        <f>IF('Annex 1 - Findings'!E38="","",'Annex 1 - Findings'!E38)</f>
        <v>-- Select --</v>
      </c>
      <c r="N33" s="111" t="str">
        <f>'Annex 1 - Findings'!A50</f>
        <v>D7</v>
      </c>
      <c r="O33" s="110" t="str">
        <f>IF('Annex 1 - Findings'!B50="","",'Annex 1 - Findings'!B50)</f>
        <v/>
      </c>
      <c r="P33" s="111" t="str">
        <f>'Annex 1 - Findings'!A62</f>
        <v>E7</v>
      </c>
      <c r="Q33" s="110" t="str">
        <f>IF('Annex 1 - Findings'!B62="","",'Annex 1 - Findings'!B62)</f>
        <v/>
      </c>
      <c r="R33" s="199"/>
      <c r="S33" s="113">
        <f>'Annex 3 - Changes '!A15</f>
        <v>7</v>
      </c>
      <c r="T33" s="110" t="str">
        <f>IF('Annex 3 - Changes '!B15="","",'Annex 3 - Changes '!B15)</f>
        <v/>
      </c>
    </row>
    <row r="34" spans="1:96" s="44" customFormat="1" ht="13.2" customHeight="1" x14ac:dyDescent="0.25">
      <c r="A34" s="196"/>
      <c r="B34" s="198" t="str">
        <f t="shared" si="170"/>
        <v/>
      </c>
      <c r="C34" s="198" t="str">
        <f t="shared" si="171"/>
        <v/>
      </c>
      <c r="D34" s="198" t="str">
        <f t="shared" si="171"/>
        <v/>
      </c>
      <c r="E34" s="111" t="str">
        <f>'Annex 1 - Findings'!A14</f>
        <v>A8</v>
      </c>
      <c r="F34" s="110" t="str">
        <f>IF('Annex 1 - Findings'!B14="","",'Annex 1 - Findings'!B14)</f>
        <v/>
      </c>
      <c r="G34" s="112" t="str">
        <f>IF('Annex 1 - Findings'!E14="","",'Annex 1 - Findings'!E14)</f>
        <v>-- Select --</v>
      </c>
      <c r="H34" s="111" t="str">
        <f>'Annex 1 - Findings'!A26</f>
        <v>B8</v>
      </c>
      <c r="I34" s="110" t="str">
        <f>IF('Annex 1 - Findings'!B26="","",'Annex 1 - Findings'!B26)</f>
        <v/>
      </c>
      <c r="J34" s="112" t="str">
        <f>IF('Annex 1 - Findings'!E26="","",'Annex 1 - Findings'!E26)</f>
        <v>-- Select --</v>
      </c>
      <c r="K34" s="111" t="str">
        <f>'Annex 1 - Findings'!A39</f>
        <v>C8</v>
      </c>
      <c r="L34" s="110" t="str">
        <f>IF('Annex 1 - Findings'!B39="","",'Annex 1 - Findings'!B39)</f>
        <v/>
      </c>
      <c r="M34" s="112" t="str">
        <f>IF('Annex 1 - Findings'!E39="","",'Annex 1 - Findings'!E39)</f>
        <v>-- Select --</v>
      </c>
      <c r="N34" s="111" t="str">
        <f>'Annex 1 - Findings'!A51</f>
        <v>D8</v>
      </c>
      <c r="O34" s="110" t="str">
        <f>IF('Annex 1 - Findings'!B51="","",'Annex 1 - Findings'!B51)</f>
        <v/>
      </c>
      <c r="P34" s="111" t="str">
        <f>'Annex 1 - Findings'!A63</f>
        <v>E8</v>
      </c>
      <c r="Q34" s="110" t="str">
        <f>IF('Annex 1 - Findings'!B63="","",'Annex 1 - Findings'!B63)</f>
        <v/>
      </c>
      <c r="R34" s="199"/>
      <c r="S34" s="113">
        <f>'Annex 3 - Changes '!A16</f>
        <v>8</v>
      </c>
      <c r="T34" s="110" t="str">
        <f>IF('Annex 3 - Changes '!B16="","",'Annex 3 - Changes '!B16)</f>
        <v/>
      </c>
    </row>
    <row r="35" spans="1:96" s="44" customFormat="1" ht="13.2" customHeight="1" x14ac:dyDescent="0.25">
      <c r="A35" s="196"/>
      <c r="B35" s="198" t="str">
        <f t="shared" si="170"/>
        <v/>
      </c>
      <c r="C35" s="198" t="str">
        <f t="shared" si="171"/>
        <v/>
      </c>
      <c r="D35" s="198" t="str">
        <f t="shared" si="171"/>
        <v/>
      </c>
      <c r="E35" s="111" t="str">
        <f>'Annex 1 - Findings'!A15</f>
        <v>A9</v>
      </c>
      <c r="F35" s="110" t="str">
        <f>IF('Annex 1 - Findings'!B15="","",'Annex 1 - Findings'!B15)</f>
        <v/>
      </c>
      <c r="G35" s="112" t="str">
        <f>IF('Annex 1 - Findings'!E15="","",'Annex 1 - Findings'!E15)</f>
        <v>-- Select --</v>
      </c>
      <c r="H35" s="111" t="str">
        <f>'Annex 1 - Findings'!A27</f>
        <v>B9</v>
      </c>
      <c r="I35" s="110" t="str">
        <f>IF('Annex 1 - Findings'!B27="","",'Annex 1 - Findings'!B27)</f>
        <v/>
      </c>
      <c r="J35" s="112" t="str">
        <f>IF('Annex 1 - Findings'!E27="","",'Annex 1 - Findings'!E27)</f>
        <v>-- Select --</v>
      </c>
      <c r="K35" s="111" t="str">
        <f>'Annex 1 - Findings'!A40</f>
        <v>C9</v>
      </c>
      <c r="L35" s="110" t="str">
        <f>IF('Annex 1 - Findings'!B40="","",'Annex 1 - Findings'!B40)</f>
        <v/>
      </c>
      <c r="M35" s="112" t="str">
        <f>IF('Annex 1 - Findings'!E40="","",'Annex 1 - Findings'!E40)</f>
        <v>-- Select --</v>
      </c>
      <c r="N35" s="111" t="str">
        <f>'Annex 1 - Findings'!A52</f>
        <v>D9</v>
      </c>
      <c r="O35" s="110" t="str">
        <f>IF('Annex 1 - Findings'!B52="","",'Annex 1 - Findings'!B52)</f>
        <v/>
      </c>
      <c r="P35" s="111" t="str">
        <f>'Annex 1 - Findings'!A64</f>
        <v>E9</v>
      </c>
      <c r="Q35" s="110" t="str">
        <f>IF('Annex 1 - Findings'!B64="","",'Annex 1 - Findings'!B64)</f>
        <v/>
      </c>
      <c r="R35" s="199"/>
      <c r="S35" s="113">
        <f>'Annex 3 - Changes '!A17</f>
        <v>9</v>
      </c>
      <c r="T35" s="110" t="str">
        <f>IF('Annex 3 - Changes '!B17="","",'Annex 3 - Changes '!B17)</f>
        <v/>
      </c>
    </row>
    <row r="36" spans="1:96" s="44" customFormat="1" ht="13.2" customHeight="1" x14ac:dyDescent="0.25">
      <c r="A36" s="196"/>
      <c r="B36" s="198" t="str">
        <f t="shared" si="170"/>
        <v/>
      </c>
      <c r="C36" s="198" t="str">
        <f t="shared" si="171"/>
        <v/>
      </c>
      <c r="D36" s="198" t="str">
        <f t="shared" si="171"/>
        <v/>
      </c>
      <c r="E36" s="111" t="str">
        <f>'Annex 1 - Findings'!A16</f>
        <v>A10</v>
      </c>
      <c r="F36" s="110" t="str">
        <f>IF('Annex 1 - Findings'!B16="","",'Annex 1 - Findings'!B16)</f>
        <v/>
      </c>
      <c r="G36" s="112" t="str">
        <f>IF('Annex 1 - Findings'!E16="","",'Annex 1 - Findings'!E16)</f>
        <v>-- Select --</v>
      </c>
      <c r="H36" s="111" t="str">
        <f>'Annex 1 - Findings'!A28</f>
        <v>B10</v>
      </c>
      <c r="I36" s="110" t="str">
        <f>IF('Annex 1 - Findings'!B28="","",'Annex 1 - Findings'!B28)</f>
        <v/>
      </c>
      <c r="J36" s="112" t="str">
        <f>IF('Annex 1 - Findings'!E28="","",'Annex 1 - Findings'!E28)</f>
        <v>-- Select --</v>
      </c>
      <c r="K36" s="111" t="str">
        <f>'Annex 1 - Findings'!A41</f>
        <v>C10</v>
      </c>
      <c r="L36" s="110" t="str">
        <f>IF('Annex 1 - Findings'!B41="","",'Annex 1 - Findings'!B41)</f>
        <v/>
      </c>
      <c r="M36" s="112" t="str">
        <f>IF('Annex 1 - Findings'!E41="","",'Annex 1 - Findings'!E41)</f>
        <v>-- Select --</v>
      </c>
      <c r="N36" s="111" t="str">
        <f>'Annex 1 - Findings'!A53</f>
        <v>D10</v>
      </c>
      <c r="O36" s="110" t="str">
        <f>IF('Annex 1 - Findings'!B53="","",'Annex 1 - Findings'!B53)</f>
        <v/>
      </c>
      <c r="P36" s="111" t="str">
        <f>'Annex 1 - Findings'!A65</f>
        <v>E10</v>
      </c>
      <c r="Q36" s="110" t="str">
        <f>IF('Annex 1 - Findings'!B65="","",'Annex 1 - Findings'!B65)</f>
        <v/>
      </c>
      <c r="R36" s="199"/>
      <c r="S36" s="113">
        <f>'Annex 3 - Changes '!A18</f>
        <v>10</v>
      </c>
      <c r="T36" s="110" t="str">
        <f>IF('Annex 3 - Changes '!B18="","",'Annex 3 - Changes '!B18)</f>
        <v/>
      </c>
    </row>
    <row r="37" spans="1:96" ht="13.2" customHeight="1" x14ac:dyDescent="0.25">
      <c r="B37" s="55"/>
      <c r="C37" s="47"/>
      <c r="D37" s="55"/>
      <c r="E37" s="55"/>
      <c r="CP37" s="44"/>
    </row>
    <row r="38" spans="1:96" x14ac:dyDescent="0.25">
      <c r="CR38" s="44"/>
    </row>
  </sheetData>
  <sheetProtection sheet="1" formatCells="0" formatColumns="0" formatRows="0"/>
  <mergeCells count="37">
    <mergeCell ref="WN11:WW11"/>
    <mergeCell ref="VS11:VT11"/>
    <mergeCell ref="VU11:VV11"/>
    <mergeCell ref="DZ4:EG4"/>
    <mergeCell ref="VH11:VI11"/>
    <mergeCell ref="VP11:VQ11"/>
    <mergeCell ref="VW11:VX11"/>
    <mergeCell ref="VY11:VZ11"/>
    <mergeCell ref="CO4:CP4"/>
    <mergeCell ref="CQ4:CR4"/>
    <mergeCell ref="CS4:CT4"/>
    <mergeCell ref="CD4:CE4"/>
    <mergeCell ref="CF4:CG4"/>
    <mergeCell ref="CH4:CI4"/>
    <mergeCell ref="CL4:CM4"/>
    <mergeCell ref="WX11:XC11"/>
    <mergeCell ref="E25:E26"/>
    <mergeCell ref="AZ4:BG5"/>
    <mergeCell ref="BK4:BK5"/>
    <mergeCell ref="BM4:BM5"/>
    <mergeCell ref="UM11:UM12"/>
    <mergeCell ref="UN11:UN12"/>
    <mergeCell ref="UO11:UO12"/>
    <mergeCell ref="UP11:UP12"/>
    <mergeCell ref="UQ11:UQ12"/>
    <mergeCell ref="UR11:UR12"/>
    <mergeCell ref="CU4:CV4"/>
    <mergeCell ref="CW4:CX4"/>
    <mergeCell ref="S25:T25"/>
    <mergeCell ref="DP4:DY4"/>
    <mergeCell ref="EY4:EZ4"/>
    <mergeCell ref="VJ11:VK11"/>
    <mergeCell ref="VL11:VM11"/>
    <mergeCell ref="WG11:WH11"/>
    <mergeCell ref="WE11:WF11"/>
    <mergeCell ref="WC11:WD11"/>
    <mergeCell ref="WA11:WB11"/>
  </mergeCells>
  <dataValidations count="1">
    <dataValidation allowBlank="1" showErrorMessage="1" prompt="Please select: yes or no" sqref="E27:Q36" xr:uid="{00000000-0002-0000-0600-000000000000}"/>
  </dataValidations>
  <pageMargins left="0.70866141732283472" right="0.70866141732283472" top="0.78740157480314965" bottom="0.78740157480314965" header="0.31496062992125984" footer="0.31496062992125984"/>
  <pageSetup paperSize="9" scale="32" fitToWidth="5" orientation="landscape" r:id="rId1"/>
  <headerFooter>
    <oddFooter>&amp;L&amp;F; &amp;A&amp;C&amp;P /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rgb="FF0070C0"/>
  </sheetPr>
  <dimension ref="A1:C162"/>
  <sheetViews>
    <sheetView workbookViewId="0"/>
  </sheetViews>
  <sheetFormatPr defaultColWidth="9.21875" defaultRowHeight="13.2" x14ac:dyDescent="0.25"/>
  <cols>
    <col min="1" max="1" width="50.77734375" bestFit="1" customWidth="1"/>
    <col min="2" max="2" width="8" customWidth="1"/>
    <col min="3" max="3" width="37.6640625" bestFit="1" customWidth="1"/>
  </cols>
  <sheetData>
    <row r="1" spans="1:1" x14ac:dyDescent="0.25">
      <c r="A1" s="39" t="s">
        <v>650</v>
      </c>
    </row>
    <row r="2" spans="1:1" x14ac:dyDescent="0.25">
      <c r="A2" s="40" t="str">
        <f>Translations!$B$3</f>
        <v>-- Select --</v>
      </c>
    </row>
    <row r="3" spans="1:1" x14ac:dyDescent="0.25">
      <c r="A3" s="41" t="s">
        <v>88</v>
      </c>
    </row>
    <row r="4" spans="1:1" x14ac:dyDescent="0.25">
      <c r="A4" s="40" t="str">
        <f>Translations!$B$347</f>
        <v>Combustion</v>
      </c>
    </row>
    <row r="5" spans="1:1" x14ac:dyDescent="0.25">
      <c r="A5" s="40" t="str">
        <f>Translations!$B$348</f>
        <v xml:space="preserve">Refining of mineral oil </v>
      </c>
    </row>
    <row r="6" spans="1:1" x14ac:dyDescent="0.25">
      <c r="A6" s="40" t="str">
        <f>Translations!$B$349</f>
        <v>Production of coke</v>
      </c>
    </row>
    <row r="7" spans="1:1" x14ac:dyDescent="0.25">
      <c r="A7" s="40" t="str">
        <f>Translations!$B$350</f>
        <v>Metal ore roasting or sintering</v>
      </c>
    </row>
    <row r="8" spans="1:1" x14ac:dyDescent="0.25">
      <c r="A8" s="40" t="str">
        <f>Translations!$B$351</f>
        <v>Production of pig iron or steel</v>
      </c>
    </row>
    <row r="9" spans="1:1" x14ac:dyDescent="0.25">
      <c r="A9" s="40" t="str">
        <f>Translations!$B$352</f>
        <v>Production or processing of ferrous metals</v>
      </c>
    </row>
    <row r="10" spans="1:1" x14ac:dyDescent="0.25">
      <c r="A10" s="40" t="str">
        <f>Translations!$B$353</f>
        <v>Production of primary aluminium</v>
      </c>
    </row>
    <row r="11" spans="1:1" x14ac:dyDescent="0.25">
      <c r="A11" s="40" t="str">
        <f>Translations!$B$354</f>
        <v>Production of secondary aluminium</v>
      </c>
    </row>
    <row r="12" spans="1:1" x14ac:dyDescent="0.25">
      <c r="A12" s="40" t="str">
        <f>Translations!$B$355</f>
        <v>Production or processing of non-ferrous metals</v>
      </c>
    </row>
    <row r="13" spans="1:1" x14ac:dyDescent="0.25">
      <c r="A13" s="40" t="str">
        <f>Translations!$B$356</f>
        <v>Production of cement clinker</v>
      </c>
    </row>
    <row r="14" spans="1:1" x14ac:dyDescent="0.25">
      <c r="A14" s="40" t="str">
        <f>Translations!$B$357</f>
        <v>Production of lime, or calcination of dolomite/magnesite</v>
      </c>
    </row>
    <row r="15" spans="1:1" x14ac:dyDescent="0.25">
      <c r="A15" s="40" t="str">
        <f>Translations!$B$358</f>
        <v>Manufacture of glass</v>
      </c>
    </row>
    <row r="16" spans="1:1" x14ac:dyDescent="0.25">
      <c r="A16" s="40" t="str">
        <f>Translations!$B$359</f>
        <v>Manufacture of ceramics</v>
      </c>
    </row>
    <row r="17" spans="1:1" x14ac:dyDescent="0.25">
      <c r="A17" s="40" t="str">
        <f>Translations!$B$360</f>
        <v>Manufacture of mineral wool</v>
      </c>
    </row>
    <row r="18" spans="1:1" x14ac:dyDescent="0.25">
      <c r="A18" s="40" t="str">
        <f>Translations!$B$361</f>
        <v>Production or processing of gypsum or plasterboard</v>
      </c>
    </row>
    <row r="19" spans="1:1" x14ac:dyDescent="0.25">
      <c r="A19" s="40" t="str">
        <f>Translations!$B$362</f>
        <v>Production of pulp</v>
      </c>
    </row>
    <row r="20" spans="1:1" x14ac:dyDescent="0.25">
      <c r="A20" s="40" t="str">
        <f>Translations!$B$363</f>
        <v>Production of paper or cardboard</v>
      </c>
    </row>
    <row r="21" spans="1:1" x14ac:dyDescent="0.25">
      <c r="A21" s="40" t="str">
        <f>Translations!$B$364</f>
        <v>Production of carbon black</v>
      </c>
    </row>
    <row r="22" spans="1:1" x14ac:dyDescent="0.25">
      <c r="A22" s="40" t="str">
        <f>Translations!$B$365</f>
        <v>Production of nitrous oxide</v>
      </c>
    </row>
    <row r="23" spans="1:1" x14ac:dyDescent="0.25">
      <c r="A23" s="40" t="str">
        <f>Translations!$B$366</f>
        <v>Production of adipic acid</v>
      </c>
    </row>
    <row r="24" spans="1:1" x14ac:dyDescent="0.25">
      <c r="A24" s="40" t="str">
        <f>Translations!$B$367</f>
        <v>Production of glyoxal and glyoxylic acid</v>
      </c>
    </row>
    <row r="25" spans="1:1" x14ac:dyDescent="0.25">
      <c r="A25" s="40" t="str">
        <f>Translations!$B$368</f>
        <v>Production of ammonia</v>
      </c>
    </row>
    <row r="26" spans="1:1" x14ac:dyDescent="0.25">
      <c r="A26" s="40" t="str">
        <f>Translations!$B$369</f>
        <v>Production of bulk chemicals</v>
      </c>
    </row>
    <row r="27" spans="1:1" x14ac:dyDescent="0.25">
      <c r="A27" s="40" t="str">
        <f>Translations!$B$370</f>
        <v>Production of hydrogen and synthesis gas</v>
      </c>
    </row>
    <row r="28" spans="1:1" x14ac:dyDescent="0.25">
      <c r="A28" s="40" t="str">
        <f>Translations!$B$371</f>
        <v>Production of soda ash and sodium bicarbonate</v>
      </c>
    </row>
    <row r="29" spans="1:1" x14ac:dyDescent="0.25">
      <c r="A29" s="40" t="str">
        <f>Translations!$B$372</f>
        <v>Capture of greenhouse gases under Directive 2009/31/EC</v>
      </c>
    </row>
    <row r="30" spans="1:1" x14ac:dyDescent="0.25">
      <c r="A30" s="40" t="str">
        <f>Translations!$B$373</f>
        <v>Transport of greenhouse gases under Directive 2009/31/EC</v>
      </c>
    </row>
    <row r="31" spans="1:1" x14ac:dyDescent="0.25">
      <c r="A31" s="40" t="str">
        <f>Translations!$B$374</f>
        <v>Storage of greenhouse gases under Directive 2009/31/EC</v>
      </c>
    </row>
    <row r="33" spans="1:1" x14ac:dyDescent="0.25">
      <c r="A33" s="39" t="s">
        <v>646</v>
      </c>
    </row>
    <row r="34" spans="1:1" x14ac:dyDescent="0.25">
      <c r="A34" s="272" t="str">
        <f>Translations!$B$3</f>
        <v>-- Select --</v>
      </c>
    </row>
    <row r="35" spans="1:1" x14ac:dyDescent="0.25">
      <c r="A35" s="272" t="s">
        <v>88</v>
      </c>
    </row>
    <row r="36" spans="1:1" x14ac:dyDescent="0.25">
      <c r="A36" s="40" t="str">
        <f>Translations!$B$375</f>
        <v>Product benchmark</v>
      </c>
    </row>
    <row r="37" spans="1:1" x14ac:dyDescent="0.25">
      <c r="A37" s="40" t="str">
        <f>Translations!$B$376</f>
        <v>Heat benchmark</v>
      </c>
    </row>
    <row r="38" spans="1:1" x14ac:dyDescent="0.25">
      <c r="A38" s="40" t="str">
        <f>Translations!$B$377</f>
        <v>Fuel benchmark</v>
      </c>
    </row>
    <row r="39" spans="1:1" x14ac:dyDescent="0.25">
      <c r="A39" s="40" t="str">
        <f>Translations!$B$378</f>
        <v>Process emissions benchmark</v>
      </c>
    </row>
    <row r="41" spans="1:1" x14ac:dyDescent="0.25">
      <c r="A41" s="39" t="s">
        <v>582</v>
      </c>
    </row>
    <row r="42" spans="1:1" x14ac:dyDescent="0.25">
      <c r="A42" s="272" t="str">
        <f>Translations!$B$3</f>
        <v>-- Select --</v>
      </c>
    </row>
    <row r="43" spans="1:1" x14ac:dyDescent="0.25">
      <c r="A43" s="272" t="s">
        <v>88</v>
      </c>
    </row>
    <row r="44" spans="1:1" x14ac:dyDescent="0.25">
      <c r="A44" s="40" t="str">
        <f>Translations!$B$379</f>
        <v>Refinery products</v>
      </c>
    </row>
    <row r="45" spans="1:1" x14ac:dyDescent="0.25">
      <c r="A45" s="40" t="str">
        <f>Translations!$B$380</f>
        <v>Coke</v>
      </c>
    </row>
    <row r="46" spans="1:1" x14ac:dyDescent="0.25">
      <c r="A46" s="40" t="str">
        <f>Translations!$B$381</f>
        <v>Agglomerated iron ore</v>
      </c>
    </row>
    <row r="47" spans="1:1" x14ac:dyDescent="0.25">
      <c r="A47" s="40" t="str">
        <f>Translations!$B$382</f>
        <v>Hot metal</v>
      </c>
    </row>
    <row r="48" spans="1:1" x14ac:dyDescent="0.25">
      <c r="A48" s="40" t="str">
        <f>Translations!$B$383</f>
        <v>EAF carbon steel</v>
      </c>
    </row>
    <row r="49" spans="1:1" x14ac:dyDescent="0.25">
      <c r="A49" s="40" t="str">
        <f>Translations!$B$384</f>
        <v>EAF high alloy steel</v>
      </c>
    </row>
    <row r="50" spans="1:1" x14ac:dyDescent="0.25">
      <c r="A50" s="40" t="str">
        <f>Translations!$B$385</f>
        <v>Iron casting</v>
      </c>
    </row>
    <row r="51" spans="1:1" x14ac:dyDescent="0.25">
      <c r="A51" s="40" t="str">
        <f>Translations!$B$386</f>
        <v>Pre-bake anode</v>
      </c>
    </row>
    <row r="52" spans="1:1" x14ac:dyDescent="0.25">
      <c r="A52" s="40" t="str">
        <f>Translations!$B$387</f>
        <v>[Primary] Aluminium</v>
      </c>
    </row>
    <row r="53" spans="1:1" x14ac:dyDescent="0.25">
      <c r="A53" s="40" t="str">
        <f>Translations!$B$388</f>
        <v>Grey cement clinker</v>
      </c>
    </row>
    <row r="54" spans="1:1" x14ac:dyDescent="0.25">
      <c r="A54" s="40" t="str">
        <f>Translations!$B$389</f>
        <v>White cement clinker</v>
      </c>
    </row>
    <row r="55" spans="1:1" x14ac:dyDescent="0.25">
      <c r="A55" s="40" t="str">
        <f>Translations!$B$390</f>
        <v>Lime</v>
      </c>
    </row>
    <row r="56" spans="1:1" ht="15" customHeight="1" x14ac:dyDescent="0.25">
      <c r="A56" s="40" t="str">
        <f>Translations!$B$391</f>
        <v>Dolime</v>
      </c>
    </row>
    <row r="57" spans="1:1" x14ac:dyDescent="0.25">
      <c r="A57" s="40" t="str">
        <f>Translations!$B$392</f>
        <v>Sintered dolime</v>
      </c>
    </row>
    <row r="58" spans="1:1" x14ac:dyDescent="0.25">
      <c r="A58" s="40" t="str">
        <f>Translations!$B$393</f>
        <v>Float glass</v>
      </c>
    </row>
    <row r="59" spans="1:1" x14ac:dyDescent="0.25">
      <c r="A59" s="40" t="str">
        <f>Translations!$B$394</f>
        <v>Bottles and jars of colourless glass</v>
      </c>
    </row>
    <row r="60" spans="1:1" x14ac:dyDescent="0.25">
      <c r="A60" s="40" t="str">
        <f>Translations!$B$395</f>
        <v>Bottles and jars of coloured glass</v>
      </c>
    </row>
    <row r="61" spans="1:1" x14ac:dyDescent="0.25">
      <c r="A61" s="40" t="str">
        <f>Translations!$B$396</f>
        <v>Continuous filament glass fibre products</v>
      </c>
    </row>
    <row r="62" spans="1:1" x14ac:dyDescent="0.25">
      <c r="A62" s="40" t="str">
        <f>Translations!$B$397</f>
        <v>Facing bricks</v>
      </c>
    </row>
    <row r="63" spans="1:1" x14ac:dyDescent="0.25">
      <c r="A63" s="40" t="str">
        <f>Translations!$B$398</f>
        <v>Pavers</v>
      </c>
    </row>
    <row r="64" spans="1:1" x14ac:dyDescent="0.25">
      <c r="A64" s="40" t="str">
        <f>Translations!$B$399</f>
        <v>Roof tiles</v>
      </c>
    </row>
    <row r="65" spans="1:1" x14ac:dyDescent="0.25">
      <c r="A65" s="40" t="str">
        <f>Translations!$B$400</f>
        <v>Spray dried powder</v>
      </c>
    </row>
    <row r="66" spans="1:1" x14ac:dyDescent="0.25">
      <c r="A66" s="40" t="str">
        <f>Translations!$B$401</f>
        <v>Mineral wool</v>
      </c>
    </row>
    <row r="67" spans="1:1" x14ac:dyDescent="0.25">
      <c r="A67" s="40" t="str">
        <f>Translations!$B$402</f>
        <v>Plaster</v>
      </c>
    </row>
    <row r="68" spans="1:1" x14ac:dyDescent="0.25">
      <c r="A68" s="40" t="str">
        <f>Translations!$B$403</f>
        <v>Dried secondary gypsum</v>
      </c>
    </row>
    <row r="69" spans="1:1" x14ac:dyDescent="0.25">
      <c r="A69" s="40" t="str">
        <f>Translations!$B$404</f>
        <v>Plasterboard</v>
      </c>
    </row>
    <row r="70" spans="1:1" x14ac:dyDescent="0.25">
      <c r="A70" s="40" t="str">
        <f>Translations!$B$405</f>
        <v>Short fibre kraft pulp</v>
      </c>
    </row>
    <row r="71" spans="1:1" x14ac:dyDescent="0.25">
      <c r="A71" s="40" t="str">
        <f>Translations!$B$406</f>
        <v>Long fibre kraft pulp</v>
      </c>
    </row>
    <row r="72" spans="1:1" x14ac:dyDescent="0.25">
      <c r="A72" s="40" t="str">
        <f>Translations!$B$407</f>
        <v>Sulphite pulp, thermo-mechanical and mechanical pulp</v>
      </c>
    </row>
    <row r="73" spans="1:1" x14ac:dyDescent="0.25">
      <c r="A73" s="40" t="str">
        <f>Translations!$B$408</f>
        <v>Recovered paper pulp</v>
      </c>
    </row>
    <row r="74" spans="1:1" x14ac:dyDescent="0.25">
      <c r="A74" s="40" t="str">
        <f>Translations!$B$409</f>
        <v>Newsprint</v>
      </c>
    </row>
    <row r="75" spans="1:1" x14ac:dyDescent="0.25">
      <c r="A75" s="40" t="str">
        <f>Translations!$B$410</f>
        <v>Uncoated fine paper</v>
      </c>
    </row>
    <row r="76" spans="1:1" x14ac:dyDescent="0.25">
      <c r="A76" s="40" t="str">
        <f>Translations!$B$411</f>
        <v>Coated fine paper</v>
      </c>
    </row>
    <row r="77" spans="1:1" x14ac:dyDescent="0.25">
      <c r="A77" s="40" t="str">
        <f>Translations!$B$412</f>
        <v>Tissue</v>
      </c>
    </row>
    <row r="78" spans="1:1" x14ac:dyDescent="0.25">
      <c r="A78" s="40" t="str">
        <f>Translations!$B$413</f>
        <v>Testliner and fluting</v>
      </c>
    </row>
    <row r="79" spans="1:1" x14ac:dyDescent="0.25">
      <c r="A79" s="40" t="str">
        <f>Translations!$B$414</f>
        <v>Uncoated carton board</v>
      </c>
    </row>
    <row r="80" spans="1:1" x14ac:dyDescent="0.25">
      <c r="A80" s="40" t="str">
        <f>Translations!$B$415</f>
        <v>Coated carton board</v>
      </c>
    </row>
    <row r="81" spans="1:1" x14ac:dyDescent="0.25">
      <c r="A81" s="40" t="str">
        <f>Translations!$B$416</f>
        <v>Carbon black</v>
      </c>
    </row>
    <row r="82" spans="1:1" x14ac:dyDescent="0.25">
      <c r="A82" s="40" t="str">
        <f>Translations!$B$417</f>
        <v>Nitric acid</v>
      </c>
    </row>
    <row r="83" spans="1:1" x14ac:dyDescent="0.25">
      <c r="A83" s="40" t="str">
        <f>Translations!$B$418</f>
        <v>Adipic acid</v>
      </c>
    </row>
    <row r="84" spans="1:1" x14ac:dyDescent="0.25">
      <c r="A84" s="40" t="str">
        <f>Translations!$B$419</f>
        <v>Ammonia</v>
      </c>
    </row>
    <row r="85" spans="1:1" x14ac:dyDescent="0.25">
      <c r="A85" s="40" t="str">
        <f>Translations!$B$420</f>
        <v>Steam cracking</v>
      </c>
    </row>
    <row r="86" spans="1:1" x14ac:dyDescent="0.25">
      <c r="A86" s="40" t="str">
        <f>Translations!$B$421</f>
        <v>Aromatics</v>
      </c>
    </row>
    <row r="87" spans="1:1" x14ac:dyDescent="0.25">
      <c r="A87" s="40" t="str">
        <f>Translations!$B$422</f>
        <v>Styrene</v>
      </c>
    </row>
    <row r="88" spans="1:1" x14ac:dyDescent="0.25">
      <c r="A88" s="40" t="str">
        <f>Translations!$B$423</f>
        <v>Phenol/ acetone</v>
      </c>
    </row>
    <row r="89" spans="1:1" x14ac:dyDescent="0.25">
      <c r="A89" s="40" t="str">
        <f>Translations!$B$424</f>
        <v>Ethylene oxide/ ethylene glycols</v>
      </c>
    </row>
    <row r="90" spans="1:1" x14ac:dyDescent="0.25">
      <c r="A90" s="40" t="str">
        <f>Translations!$B$425</f>
        <v>Vinyl chloride monomer</v>
      </c>
    </row>
    <row r="91" spans="1:1" x14ac:dyDescent="0.25">
      <c r="A91" s="40" t="str">
        <f>Translations!$B$426</f>
        <v>S-PVC</v>
      </c>
    </row>
    <row r="92" spans="1:1" x14ac:dyDescent="0.25">
      <c r="A92" s="40" t="str">
        <f>Translations!$B$427</f>
        <v>E-PVC</v>
      </c>
    </row>
    <row r="93" spans="1:1" x14ac:dyDescent="0.25">
      <c r="A93" s="40" t="str">
        <f>Translations!$B$428</f>
        <v>Hydrogen</v>
      </c>
    </row>
    <row r="94" spans="1:1" x14ac:dyDescent="0.25">
      <c r="A94" s="40" t="str">
        <f>Translations!$B$429</f>
        <v>Synthesis gas</v>
      </c>
    </row>
    <row r="95" spans="1:1" x14ac:dyDescent="0.25">
      <c r="A95" s="40" t="str">
        <f>Translations!$B$430</f>
        <v>Soda ash</v>
      </c>
    </row>
    <row r="96" spans="1:1" x14ac:dyDescent="0.25">
      <c r="A96" s="40" t="str">
        <f>Translations!$B$431</f>
        <v>Heat benchmark sub-installation, CL, non-CBAM</v>
      </c>
    </row>
    <row r="97" spans="1:1" x14ac:dyDescent="0.25">
      <c r="A97" s="40" t="str">
        <f>Translations!$B$432</f>
        <v>Heat benchmark sub-installation, non-CL, non-CBAM</v>
      </c>
    </row>
    <row r="98" spans="1:1" x14ac:dyDescent="0.25">
      <c r="A98" s="40" t="str">
        <f>Translations!$B$433</f>
        <v>Heat benchmark sub-installation, CBAM</v>
      </c>
    </row>
    <row r="99" spans="1:1" x14ac:dyDescent="0.25">
      <c r="A99" s="40" t="str">
        <f>Translations!$B$434</f>
        <v>District heating sub-installation</v>
      </c>
    </row>
    <row r="100" spans="1:1" x14ac:dyDescent="0.25">
      <c r="A100" s="40" t="str">
        <f>Translations!$B$435</f>
        <v>Fuel benchmark sub-installation, CL, non-CBAM</v>
      </c>
    </row>
    <row r="101" spans="1:1" x14ac:dyDescent="0.25">
      <c r="A101" s="40" t="str">
        <f>Translations!$B$436</f>
        <v>Fuel benchmark sub-installation, non-CL, non-CBAM</v>
      </c>
    </row>
    <row r="102" spans="1:1" x14ac:dyDescent="0.25">
      <c r="A102" s="40" t="str">
        <f>Translations!$B$437</f>
        <v>Fuel benchmark sub-installation, CBAM</v>
      </c>
    </row>
    <row r="103" spans="1:1" x14ac:dyDescent="0.25">
      <c r="A103" s="40" t="str">
        <f>Translations!$B$438</f>
        <v>Process emissions sub-installation, CL, non-CBAM</v>
      </c>
    </row>
    <row r="104" spans="1:1" x14ac:dyDescent="0.25">
      <c r="A104" s="40" t="str">
        <f>Translations!$B$439</f>
        <v>Process emissions sub-installation, non-CL, non-CBAM</v>
      </c>
    </row>
    <row r="105" spans="1:1" x14ac:dyDescent="0.25">
      <c r="A105" s="40" t="str">
        <f>Translations!$B$440</f>
        <v>Process emissions sub-installation, CBAM</v>
      </c>
    </row>
    <row r="107" spans="1:1" x14ac:dyDescent="0.25">
      <c r="A107" s="39" t="s">
        <v>651</v>
      </c>
    </row>
    <row r="108" spans="1:1" x14ac:dyDescent="0.25">
      <c r="A108" s="40" t="str">
        <f>Translations!$B$3</f>
        <v>-- Select --</v>
      </c>
    </row>
    <row r="109" spans="1:1" x14ac:dyDescent="0.25">
      <c r="A109" s="41" t="s">
        <v>88</v>
      </c>
    </row>
    <row r="110" spans="1:1" x14ac:dyDescent="0.25">
      <c r="A110" s="41" t="str">
        <f>Translations!$B$441</f>
        <v>Specific emissions</v>
      </c>
    </row>
    <row r="111" spans="1:1" x14ac:dyDescent="0.25">
      <c r="A111" s="41" t="str">
        <f>Translations!$B$442</f>
        <v>Absolute emissions</v>
      </c>
    </row>
    <row r="113" spans="1:3" x14ac:dyDescent="0.25">
      <c r="A113" s="39" t="s">
        <v>652</v>
      </c>
    </row>
    <row r="114" spans="1:3" x14ac:dyDescent="0.25">
      <c r="A114" s="41" t="str">
        <f>Translations!$B$3</f>
        <v>-- Select --</v>
      </c>
    </row>
    <row r="115" spans="1:3" x14ac:dyDescent="0.25">
      <c r="A115" s="41" t="s">
        <v>88</v>
      </c>
    </row>
    <row r="116" spans="1:3" x14ac:dyDescent="0.25">
      <c r="A116" s="41" t="str">
        <f>Translations!$B$443</f>
        <v>Achieved</v>
      </c>
    </row>
    <row r="117" spans="1:3" x14ac:dyDescent="0.25">
      <c r="A117" s="41" t="str">
        <f>Translations!$B$444</f>
        <v>NOT Achieved</v>
      </c>
    </row>
    <row r="119" spans="1:3" x14ac:dyDescent="0.25">
      <c r="A119" s="39" t="s">
        <v>93</v>
      </c>
    </row>
    <row r="120" spans="1:3" x14ac:dyDescent="0.25">
      <c r="A120" s="40" t="str">
        <f>Translations!$B$448</f>
        <v>No. See Annex 1 for details</v>
      </c>
    </row>
    <row r="121" spans="1:3" x14ac:dyDescent="0.25">
      <c r="A121" s="40" t="str">
        <f>Translations!$B$449</f>
        <v>Yes. See Annex 1 for details</v>
      </c>
    </row>
    <row r="122" spans="1:3" x14ac:dyDescent="0.25">
      <c r="A122" s="40" t="str">
        <f>Translations!$B$447</f>
        <v>Not Applicable</v>
      </c>
    </row>
    <row r="124" spans="1:3" x14ac:dyDescent="0.25">
      <c r="A124" s="39" t="s">
        <v>53</v>
      </c>
    </row>
    <row r="125" spans="1:3" x14ac:dyDescent="0.25">
      <c r="A125" s="40" t="str">
        <f>Translations!$B$445</f>
        <v>Yes</v>
      </c>
    </row>
    <row r="126" spans="1:3" x14ac:dyDescent="0.25">
      <c r="A126" s="40" t="str">
        <f>Translations!$B$448</f>
        <v>No. See Annex 1 for details</v>
      </c>
    </row>
    <row r="127" spans="1:3" x14ac:dyDescent="0.25">
      <c r="A127" s="40" t="str">
        <f>Translations!$B$447</f>
        <v>Not Applicable</v>
      </c>
      <c r="C127" t="s">
        <v>1150</v>
      </c>
    </row>
    <row r="129" spans="1:1" x14ac:dyDescent="0.25">
      <c r="A129" s="39" t="s">
        <v>307</v>
      </c>
    </row>
    <row r="130" spans="1:1" x14ac:dyDescent="0.25">
      <c r="A130" s="40" t="str">
        <f>Translations!$B$445</f>
        <v>Yes</v>
      </c>
    </row>
    <row r="131" spans="1:1" x14ac:dyDescent="0.25">
      <c r="A131" s="40" t="str">
        <f>Translations!$B$450</f>
        <v>No. See Annex 3 for details</v>
      </c>
    </row>
    <row r="132" spans="1:1" x14ac:dyDescent="0.25">
      <c r="A132" s="40" t="str">
        <f>Translations!$B$447</f>
        <v>Not Applicable</v>
      </c>
    </row>
    <row r="134" spans="1:1" x14ac:dyDescent="0.25">
      <c r="A134" s="40" t="s">
        <v>293</v>
      </c>
    </row>
    <row r="135" spans="1:1" x14ac:dyDescent="0.25">
      <c r="A135" s="40" t="str">
        <f>Translations!$B$445</f>
        <v>Yes</v>
      </c>
    </row>
    <row r="136" spans="1:1" x14ac:dyDescent="0.25">
      <c r="A136" s="40" t="str">
        <f>Translations!$B$446</f>
        <v>No</v>
      </c>
    </row>
    <row r="138" spans="1:1" x14ac:dyDescent="0.25">
      <c r="A138" s="39" t="s">
        <v>89</v>
      </c>
    </row>
    <row r="139" spans="1:1" x14ac:dyDescent="0.25">
      <c r="A139" s="40" t="str">
        <f>Translations!$B$3</f>
        <v>-- Select --</v>
      </c>
    </row>
    <row r="140" spans="1:1" x14ac:dyDescent="0.25">
      <c r="A140" s="40" t="str">
        <f>Translations!$B$451</f>
        <v>Accredited</v>
      </c>
    </row>
    <row r="141" spans="1:1" x14ac:dyDescent="0.25">
      <c r="A141" s="40" t="str">
        <f>Translations!$B$452</f>
        <v>Certified</v>
      </c>
    </row>
    <row r="143" spans="1:1" x14ac:dyDescent="0.25">
      <c r="A143" s="39" t="s">
        <v>294</v>
      </c>
    </row>
    <row r="144" spans="1:1" x14ac:dyDescent="0.25">
      <c r="A144" s="41" t="str">
        <f>Translations!$B$3</f>
        <v>-- Select --</v>
      </c>
    </row>
    <row r="145" spans="1:3" x14ac:dyDescent="0.25">
      <c r="A145" s="41" t="s">
        <v>1164</v>
      </c>
    </row>
    <row r="146" spans="1:3" x14ac:dyDescent="0.25">
      <c r="A146" s="41" t="s">
        <v>507</v>
      </c>
    </row>
    <row r="147" spans="1:3" x14ac:dyDescent="0.25">
      <c r="A147" s="41" t="s">
        <v>508</v>
      </c>
    </row>
    <row r="148" spans="1:3" x14ac:dyDescent="0.25">
      <c r="A148" s="41" t="s">
        <v>509</v>
      </c>
    </row>
    <row r="149" spans="1:3" x14ac:dyDescent="0.25">
      <c r="A149" s="41" t="s">
        <v>510</v>
      </c>
    </row>
    <row r="150" spans="1:3" x14ac:dyDescent="0.25">
      <c r="A150" s="41" t="s">
        <v>511</v>
      </c>
    </row>
    <row r="152" spans="1:3" x14ac:dyDescent="0.25">
      <c r="A152" s="39" t="s">
        <v>292</v>
      </c>
    </row>
    <row r="153" spans="1:3" x14ac:dyDescent="0.25">
      <c r="A153" s="42" t="str">
        <f>Translations!$B$3</f>
        <v>-- Select --</v>
      </c>
    </row>
    <row r="154" spans="1:3" x14ac:dyDescent="0.25">
      <c r="A154" s="43" t="str">
        <f>Translations!$B$445</f>
        <v>Yes</v>
      </c>
    </row>
    <row r="155" spans="1:3" x14ac:dyDescent="0.25">
      <c r="A155" s="40" t="str">
        <f>Translations!$B$446</f>
        <v>No</v>
      </c>
    </row>
    <row r="157" spans="1:3" x14ac:dyDescent="0.25">
      <c r="A157" s="39" t="s">
        <v>356</v>
      </c>
    </row>
    <row r="158" spans="1:3" x14ac:dyDescent="0.25">
      <c r="A158" s="105" t="str">
        <f>Translations!$B$453</f>
        <v>Operator Name</v>
      </c>
    </row>
    <row r="159" spans="1:3" x14ac:dyDescent="0.25">
      <c r="C159" s="39" t="s">
        <v>661</v>
      </c>
    </row>
    <row r="160" spans="1:3" x14ac:dyDescent="0.25">
      <c r="A160" s="39" t="s">
        <v>357</v>
      </c>
    </row>
    <row r="161" spans="1:3" x14ac:dyDescent="0.25">
      <c r="A161" s="43" t="str">
        <f>Translations!$B$454</f>
        <v>Installation Name</v>
      </c>
    </row>
    <row r="162" spans="1:3" x14ac:dyDescent="0.25">
      <c r="C162" s="39" t="s">
        <v>661</v>
      </c>
    </row>
  </sheetData>
  <sheetProtection formatCells="0" formatColumns="0" formatRows="0"/>
  <dataConsolidate/>
  <customSheetViews>
    <customSheetView guid="{3EE4370E-84AC-4220-AECA-2B19C5F3775F}"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 guid="{A54031ED-59E9-4190-9F48-094FDC80E5C8}" showFormulas="1" topLeftCell="B25">
      <selection activeCell="C50" sqref="C50"/>
      <pageMargins left="0.74803149606299213" right="0.74803149606299213" top="0.35433070866141736" bottom="0.78740157480314965" header="0.23622047244094491" footer="0.47244094488188981"/>
      <pageSetup paperSize="9" scale="79" orientation="landscape"/>
      <headerFooter alignWithMargins="0">
        <oddFooter>&amp;L&amp;F/
&amp;A&amp;C&amp;P/&amp;N&amp;RPrinted : &amp;D/&amp;T</oddFooter>
      </headerFooter>
    </customSheetView>
  </customSheetViews>
  <phoneticPr fontId="18" type="noConversion"/>
  <pageMargins left="0.74803149606299213" right="0.74803149606299213" top="0.35433070866141736" bottom="0.78740157480314965" header="0.23622047244094491" footer="0.47244094488188981"/>
  <pageSetup paperSize="9" scale="79" orientation="landscape" r:id="rId1"/>
  <headerFooter alignWithMargins="0">
    <oddFooter>&amp;L&amp;F/
&amp;A&amp;C&amp;P/&amp;N&amp;RPrinted : &amp;D/&amp;T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30</vt:i4>
      </vt:variant>
    </vt:vector>
  </HeadingPairs>
  <TitlesOfParts>
    <vt:vector size="42" baseType="lpstr">
      <vt:lpstr>Guidelines and Conditions</vt:lpstr>
      <vt:lpstr>READ ME How to use this file</vt:lpstr>
      <vt:lpstr>Opinion Statement (Inst)</vt:lpstr>
      <vt:lpstr>Opinion Statement (DistHeat)</vt:lpstr>
      <vt:lpstr>Annex 1 - Findings</vt:lpstr>
      <vt:lpstr>Annex 2 - basis of work</vt:lpstr>
      <vt:lpstr>Annex 3 - Changes </vt:lpstr>
      <vt:lpstr>Accounting</vt:lpstr>
      <vt:lpstr>EUwideConstants</vt:lpstr>
      <vt:lpstr>MSParameters</vt:lpstr>
      <vt:lpstr>Translations</vt:lpstr>
      <vt:lpstr>VersionDocumentation</vt:lpstr>
      <vt:lpstr>'Guidelines and Conditions'!_GoBack</vt:lpstr>
      <vt:lpstr>accreditedcertified</vt:lpstr>
      <vt:lpstr>Accounting!Afdrukbereik</vt:lpstr>
      <vt:lpstr>'Annex 1 - Findings'!Afdrukbereik</vt:lpstr>
      <vt:lpstr>'Annex 2 - basis of work'!Afdrukbereik</vt:lpstr>
      <vt:lpstr>'Annex 3 - Changes '!Afdrukbereik</vt:lpstr>
      <vt:lpstr>'Guidelines and Conditions'!Afdrukbereik</vt:lpstr>
      <vt:lpstr>'Opinion Statement (DistHeat)'!Afdrukbereik</vt:lpstr>
      <vt:lpstr>'Opinion Statement (Inst)'!Afdrukbereik</vt:lpstr>
      <vt:lpstr>'READ ME How to use this file'!Afdrukbereik</vt:lpstr>
      <vt:lpstr>Annex_I_Activity</vt:lpstr>
      <vt:lpstr>CompetentAuthority</vt:lpstr>
      <vt:lpstr>conductaccredited</vt:lpstr>
      <vt:lpstr>conductaccredited2</vt:lpstr>
      <vt:lpstr>conductaccredited3</vt:lpstr>
      <vt:lpstr>EUconstNo</vt:lpstr>
      <vt:lpstr>EUConstYes</vt:lpstr>
      <vt:lpstr>InstallationName</vt:lpstr>
      <vt:lpstr>OperatorName</vt:lpstr>
      <vt:lpstr>OtherMS_Websites</vt:lpstr>
      <vt:lpstr>ReportingYear</vt:lpstr>
      <vt:lpstr>Rulescompliance2</vt:lpstr>
      <vt:lpstr>rulescompliance3</vt:lpstr>
      <vt:lpstr>rulescompliance4</vt:lpstr>
      <vt:lpstr>SelectYesNo</vt:lpstr>
      <vt:lpstr>SI_Type</vt:lpstr>
      <vt:lpstr>Sub_Installations</vt:lpstr>
      <vt:lpstr>Target_Achieved</vt:lpstr>
      <vt:lpstr>Target_Type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 Opinion Template</dc:title>
  <dc:creator>DECC</dc:creator>
  <cp:lastModifiedBy>Machtelt  Oudenes</cp:lastModifiedBy>
  <cp:lastPrinted>2026-02-13T08:23:35Z</cp:lastPrinted>
  <dcterms:created xsi:type="dcterms:W3CDTF">2005-01-10T08:03:50Z</dcterms:created>
  <dcterms:modified xsi:type="dcterms:W3CDTF">2026-02-20T14:00:08Z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